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O:\PROPOSALS\2. POLICY FORMS TEMPLATES boilerplates etc\Forms &amp; Templates_2025-26\"/>
    </mc:Choice>
  </mc:AlternateContent>
  <xr:revisionPtr revIDLastSave="0" documentId="13_ncr:1_{94CA14CE-99DB-45B1-A66A-7B7C83519B73}" xr6:coauthVersionLast="47" xr6:coauthVersionMax="47" xr10:uidLastSave="{00000000-0000-0000-0000-000000000000}"/>
  <bookViews>
    <workbookView xWindow="28680" yWindow="-120" windowWidth="29040" windowHeight="15720" xr2:uid="{97C2742F-440B-4736-A165-877B1040F083}"/>
  </bookViews>
  <sheets>
    <sheet name="SUMMARY" sheetId="1" r:id="rId1"/>
    <sheet name="Fringe Benefits Details" sheetId="4" r:id="rId2"/>
    <sheet name="Student Pay Ranges" sheetId="3" r:id="rId3"/>
    <sheet name="Tuition and Fees 2025-2026"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 l="1"/>
  <c r="H22" i="1"/>
  <c r="F24" i="1"/>
  <c r="F23" i="1"/>
  <c r="H23" i="1" s="1"/>
  <c r="F22" i="1"/>
  <c r="D24" i="1"/>
  <c r="H24" i="1" s="1"/>
  <c r="D23" i="1"/>
  <c r="D22" i="1"/>
  <c r="D21" i="1"/>
  <c r="F21" i="1" s="1"/>
  <c r="H21" i="1" s="1"/>
  <c r="B28" i="1"/>
  <c r="B26" i="1"/>
  <c r="D26" i="1" s="1"/>
  <c r="B25" i="1"/>
  <c r="D25" i="1" s="1"/>
  <c r="B24" i="1"/>
  <c r="B23" i="1"/>
  <c r="B22" i="1"/>
  <c r="B21" i="1"/>
  <c r="D28" i="1" l="1"/>
  <c r="F21" i="4"/>
  <c r="F22" i="4"/>
  <c r="F23" i="4"/>
  <c r="G21" i="5"/>
  <c r="F21" i="5"/>
  <c r="E21" i="5"/>
  <c r="D21" i="5"/>
  <c r="C21" i="5"/>
  <c r="B21" i="5"/>
  <c r="B18" i="5"/>
  <c r="C18" i="5" s="1"/>
  <c r="B8" i="5"/>
  <c r="B25" i="5" s="1"/>
  <c r="B49" i="4"/>
  <c r="A43" i="4"/>
  <c r="E23" i="4"/>
  <c r="E22" i="4"/>
  <c r="B16" i="4"/>
  <c r="G15" i="4"/>
  <c r="F15" i="4"/>
  <c r="G13" i="4"/>
  <c r="F13" i="4"/>
  <c r="E13" i="4"/>
  <c r="D13" i="4"/>
  <c r="C13" i="4"/>
  <c r="C16" i="4" s="1"/>
  <c r="F12" i="4"/>
  <c r="F16" i="4" s="1"/>
  <c r="E12" i="4"/>
  <c r="E16" i="4" s="1"/>
  <c r="D12" i="4"/>
  <c r="D16" i="4" s="1"/>
  <c r="H28" i="1"/>
  <c r="B35" i="1" s="1"/>
  <c r="F28" i="1"/>
  <c r="B34" i="1" s="1"/>
  <c r="G23" i="4" l="1"/>
  <c r="C26" i="5"/>
  <c r="D18" i="5"/>
  <c r="B26" i="5"/>
  <c r="C8" i="5"/>
  <c r="G22" i="4"/>
  <c r="G12" i="4"/>
  <c r="G16" i="4" s="1"/>
  <c r="C25" i="5" l="1"/>
  <c r="D8" i="5"/>
  <c r="D26" i="5"/>
  <c r="E18" i="5"/>
  <c r="E26" i="5" l="1"/>
  <c r="F18" i="5"/>
  <c r="D25" i="5"/>
  <c r="E8" i="5"/>
  <c r="E25" i="5" l="1"/>
  <c r="F8" i="5"/>
  <c r="F26" i="5"/>
  <c r="G18" i="5"/>
  <c r="G26" i="5" s="1"/>
  <c r="G8" i="5" l="1"/>
  <c r="G25" i="5" s="1"/>
  <c r="F25" i="5"/>
</calcChain>
</file>

<file path=xl/sharedStrings.xml><?xml version="1.0" encoding="utf-8"?>
<sst xmlns="http://schemas.openxmlformats.org/spreadsheetml/2006/main" count="302" uniqueCount="217">
  <si>
    <t>%</t>
  </si>
  <si>
    <t>Retirement</t>
  </si>
  <si>
    <t>Health</t>
  </si>
  <si>
    <t>Dental</t>
  </si>
  <si>
    <t>Vision</t>
  </si>
  <si>
    <t>Faculty</t>
  </si>
  <si>
    <t xml:space="preserve"> </t>
  </si>
  <si>
    <t>SS-ER</t>
  </si>
  <si>
    <t>Medicare - ER</t>
  </si>
  <si>
    <t>Workers Compensation</t>
  </si>
  <si>
    <t>Medical, Dental, Vision</t>
  </si>
  <si>
    <t xml:space="preserve">Minimum Wage (CA) </t>
  </si>
  <si>
    <t>Mileage Reimbursement (UEC)</t>
  </si>
  <si>
    <t>Mileage Reimbursement (State)</t>
  </si>
  <si>
    <t>FRINGE BENEFITS (average):  UEC PERSONNEL hired under Sponsored Programs</t>
  </si>
  <si>
    <t xml:space="preserve">Workers Compensation </t>
  </si>
  <si>
    <t>Total</t>
  </si>
  <si>
    <r>
      <t xml:space="preserve">Full Time/Fully Benefited         </t>
    </r>
    <r>
      <rPr>
        <b/>
        <sz val="11"/>
        <color indexed="62"/>
        <rFont val="Arial"/>
        <family val="2"/>
      </rPr>
      <t>(work with children)</t>
    </r>
  </si>
  <si>
    <t>Full Time/Fully Benefited        (no work with children)</t>
  </si>
  <si>
    <r>
      <t xml:space="preserve">Parttime Non-Benefitted Employees &amp; Students         </t>
    </r>
    <r>
      <rPr>
        <sz val="11"/>
        <color indexed="56"/>
        <rFont val="Arial"/>
        <family val="2"/>
      </rPr>
      <t xml:space="preserve"> (no work children)</t>
    </r>
  </si>
  <si>
    <r>
      <t xml:space="preserve">Parttime Non-Benefitted Employees &amp; Students         </t>
    </r>
    <r>
      <rPr>
        <b/>
        <sz val="11"/>
        <color indexed="62"/>
        <rFont val="Arial"/>
        <family val="2"/>
      </rPr>
      <t xml:space="preserve"> (work with children)</t>
    </r>
  </si>
  <si>
    <t xml:space="preserve">Faculty Hourly Rate Calculation </t>
  </si>
  <si>
    <t>Mileage (moving/medical purpose)</t>
  </si>
  <si>
    <t>Total Benefit rate %</t>
  </si>
  <si>
    <t>Medical Insurance:</t>
  </si>
  <si>
    <t>Med rate%</t>
  </si>
  <si>
    <t>Single</t>
  </si>
  <si>
    <t>Employee + 1 dep</t>
  </si>
  <si>
    <t>Employee + &gt;1 dep</t>
  </si>
  <si>
    <t>Undergraduate Student Pay Range</t>
  </si>
  <si>
    <t>Graduate Student Pay Range</t>
  </si>
  <si>
    <t>Faculty Summer/Overload Fringe</t>
  </si>
  <si>
    <t>Replacement Cost Rate (minimum)</t>
  </si>
  <si>
    <t>Replacement Cost Fringe Rate</t>
  </si>
  <si>
    <t>Lecturer rate</t>
  </si>
  <si>
    <t>no work with children</t>
  </si>
  <si>
    <t>if work with children</t>
  </si>
  <si>
    <t>FRINGE BENEFITS (average):  FACULTY and CSUSB (Stateside) Personnel hired under Sponsored Programs</t>
  </si>
  <si>
    <t>Note: The amounts/percentages shown under medical (average), etc. are mid-range, employee + 1 dependent (see Fringe Benefits Details tab)</t>
  </si>
  <si>
    <t>Summary Table:  Minimum Wage, Fringe Benefits, Mileage Rate, Meals, Fringe Benefits</t>
  </si>
  <si>
    <t>Last Updated:</t>
  </si>
  <si>
    <t>Rates vary depending on work; may be higher.</t>
  </si>
  <si>
    <t>University Enterprises Corporation at CSUSB</t>
  </si>
  <si>
    <t>Non-Benefited Employee</t>
  </si>
  <si>
    <t>Benefited Employee</t>
  </si>
  <si>
    <t>Wkg with</t>
  </si>
  <si>
    <t>children</t>
  </si>
  <si>
    <t>WC code</t>
  </si>
  <si>
    <t>Clerical</t>
  </si>
  <si>
    <t>Non-Clerical</t>
  </si>
  <si>
    <t>MED-ER</t>
  </si>
  <si>
    <t>W/C</t>
  </si>
  <si>
    <t>Total Fringe Benefit</t>
  </si>
  <si>
    <t>For a clerical job with mo. Salary of</t>
  </si>
  <si>
    <t>Flex Cash</t>
  </si>
  <si>
    <t>Per Month</t>
  </si>
  <si>
    <t>SemiMonthly</t>
  </si>
  <si>
    <t>Life Insurance</t>
  </si>
  <si>
    <t>LTD</t>
  </si>
  <si>
    <t>MPP</t>
  </si>
  <si>
    <t>0.30% of Salary</t>
  </si>
  <si>
    <t>Full time Staff</t>
  </si>
  <si>
    <t>Note:</t>
  </si>
  <si>
    <t>Cap wages</t>
  </si>
  <si>
    <t>FICA - EE and ER:</t>
  </si>
  <si>
    <t>Social Security</t>
  </si>
  <si>
    <t>Medicare</t>
  </si>
  <si>
    <t>no limit</t>
  </si>
  <si>
    <t>SDI-EE</t>
  </si>
  <si>
    <t>Unemployment and Worker's Comp insurance rates are set by CSURMA.</t>
  </si>
  <si>
    <t>WC rate is based on type of employment: Clerical or non-clerical, working with children or others.</t>
  </si>
  <si>
    <t>Non-Clerical:</t>
  </si>
  <si>
    <t>Faculty, students, Research Assistant, Guest Lecturer</t>
  </si>
  <si>
    <t>Retirement:</t>
  </si>
  <si>
    <t>CalPERS contract determine the employer contribution each fiscal year.</t>
  </si>
  <si>
    <t xml:space="preserve">Faculty on FERP </t>
  </si>
  <si>
    <t>OASDI only</t>
  </si>
  <si>
    <t>$55/day</t>
  </si>
  <si>
    <t>Maximum Daily Incidentals</t>
  </si>
  <si>
    <t>TRAVEL*:     Daily Meal Allowance</t>
  </si>
  <si>
    <t>applicable for every 24-hr/day travel period</t>
  </si>
  <si>
    <t>based on a 3-unit course</t>
  </si>
  <si>
    <t>CSUSB Management (M80)</t>
  </si>
  <si>
    <t>CSUSB Acad Support (R04)</t>
  </si>
  <si>
    <t>CSUSB Clerical &amp; Adm Spt Svcs (R07)</t>
  </si>
  <si>
    <t>CSUSB Tech Support (R09)</t>
  </si>
  <si>
    <t>CSUSB Health Care Support (R02)</t>
  </si>
  <si>
    <t>CSUSB Op &amp; Spt Svcs (R05)</t>
  </si>
  <si>
    <t>https://www.csusb.edu/budget/fiscal-information/benefit-rates</t>
  </si>
  <si>
    <t>Faculty Release Time Fringe Rate*</t>
  </si>
  <si>
    <t>$25 or more</t>
  </si>
  <si>
    <t>itemized receipt required</t>
  </si>
  <si>
    <t>UEC Employee Fringe Benefit for Budget Purposes</t>
  </si>
  <si>
    <t>Emp Type</t>
  </si>
  <si>
    <t>Students?</t>
  </si>
  <si>
    <t>clerical Student</t>
  </si>
  <si>
    <t>non-cler Student</t>
  </si>
  <si>
    <t>Non-Students</t>
  </si>
  <si>
    <t>ASC</t>
  </si>
  <si>
    <t>41% to 61%</t>
  </si>
  <si>
    <t>Unemployment</t>
  </si>
  <si>
    <t>To be posted on UEC website</t>
  </si>
  <si>
    <t>Medical, Dental, Vision*</t>
  </si>
  <si>
    <t>Unemployment insurance</t>
  </si>
  <si>
    <t>*       mid-range used</t>
  </si>
  <si>
    <r>
      <rPr>
        <b/>
        <sz val="9"/>
        <color indexed="10"/>
        <rFont val="Arial"/>
        <family val="2"/>
      </rPr>
      <t xml:space="preserve">Please note: </t>
    </r>
    <r>
      <rPr>
        <sz val="9"/>
        <rFont val="Arial"/>
        <family val="2"/>
      </rPr>
      <t>This Summary Table is provided as a reference/guide for externally-funded Proposals and Awards (</t>
    </r>
    <r>
      <rPr>
        <b/>
        <sz val="9"/>
        <rFont val="Arial"/>
        <family val="2"/>
      </rPr>
      <t xml:space="preserve">"Sponsored Programs") </t>
    </r>
    <r>
      <rPr>
        <sz val="9"/>
        <rFont val="Arial"/>
        <family val="2"/>
      </rPr>
      <t>administered by University Enterprises Corporation at CSUSB. "Stateside" rates and limits may be different from what is provided below.</t>
    </r>
    <r>
      <rPr>
        <sz val="9"/>
        <color indexed="10"/>
        <rFont val="Arial"/>
        <family val="2"/>
      </rPr>
      <t xml:space="preserve"> </t>
    </r>
  </si>
  <si>
    <t>UNDERGRADUATE</t>
  </si>
  <si>
    <t>2% annual increase effective "Year 1"</t>
  </si>
  <si>
    <t>Resident Undergrad</t>
  </si>
  <si>
    <t>Year 1</t>
  </si>
  <si>
    <t>Year 2</t>
  </si>
  <si>
    <t>Year 3</t>
  </si>
  <si>
    <t>Year 4</t>
  </si>
  <si>
    <t>Year 5</t>
  </si>
  <si>
    <t>Non-resident u-grad:  since we are recruiting from within, this is probably N/A.</t>
  </si>
  <si>
    <t>GRADUATE</t>
  </si>
  <si>
    <t>ADD: "Special" degrees - $270 per unit*</t>
  </si>
  <si>
    <t>+</t>
  </si>
  <si>
    <t>(assumes 12 units)</t>
  </si>
  <si>
    <t>ADD: Laboratory Fees</t>
  </si>
  <si>
    <t>UG TOTAL</t>
  </si>
  <si>
    <t>GRAD TOTAL</t>
  </si>
  <si>
    <t>GTL prem</t>
  </si>
  <si>
    <t>Employee</t>
  </si>
  <si>
    <r>
      <rPr>
        <sz val="10"/>
        <rFont val="Arial"/>
        <family val="2"/>
      </rPr>
      <t xml:space="preserve">Negotiated indirect cost rate:   On campus:  </t>
    </r>
    <r>
      <rPr>
        <b/>
        <sz val="10"/>
        <rFont val="Arial"/>
        <family val="2"/>
      </rPr>
      <t xml:space="preserve">47%;   </t>
    </r>
    <r>
      <rPr>
        <sz val="10"/>
        <rFont val="Arial"/>
        <family val="2"/>
      </rPr>
      <t>Off Campus:</t>
    </r>
    <r>
      <rPr>
        <b/>
        <sz val="10"/>
        <rFont val="Arial"/>
        <family val="2"/>
      </rPr>
      <t xml:space="preserve">  26%</t>
    </r>
  </si>
  <si>
    <r>
      <rPr>
        <i/>
        <sz val="10"/>
        <rFont val="Arial"/>
        <family val="2"/>
      </rPr>
      <t xml:space="preserve">Note: </t>
    </r>
    <r>
      <rPr>
        <sz val="10"/>
        <rFont val="Arial"/>
        <family val="2"/>
      </rPr>
      <t xml:space="preserve">Students can work </t>
    </r>
    <r>
      <rPr>
        <i/>
        <sz val="10"/>
        <rFont val="Arial"/>
        <family val="2"/>
      </rPr>
      <t xml:space="preserve">up to </t>
    </r>
    <r>
      <rPr>
        <sz val="10"/>
        <rFont val="Arial"/>
        <family val="2"/>
      </rPr>
      <t xml:space="preserve">20 hrs during Academic Year; </t>
    </r>
    <r>
      <rPr>
        <i/>
        <sz val="10"/>
        <rFont val="Arial"/>
        <family val="2"/>
      </rPr>
      <t>up to</t>
    </r>
    <r>
      <rPr>
        <sz val="10"/>
        <rFont val="Arial"/>
        <family val="2"/>
      </rPr>
      <t xml:space="preserve"> 40 hrs during summer.</t>
    </r>
  </si>
  <si>
    <r>
      <rPr>
        <b/>
        <sz val="9"/>
        <rFont val="Times New Roman"/>
        <family val="1"/>
      </rPr>
      <t>Job Class</t>
    </r>
  </si>
  <si>
    <r>
      <rPr>
        <b/>
        <sz val="9"/>
        <rFont val="Times New Roman"/>
        <family val="1"/>
      </rPr>
      <t>Student Assistant</t>
    </r>
  </si>
  <si>
    <r>
      <rPr>
        <b/>
        <sz val="9"/>
        <rFont val="Times New Roman"/>
        <family val="1"/>
      </rPr>
      <t>Level I</t>
    </r>
  </si>
  <si>
    <r>
      <rPr>
        <b/>
        <sz val="9"/>
        <rFont val="Times New Roman"/>
        <family val="1"/>
      </rPr>
      <t>Level II</t>
    </r>
  </si>
  <si>
    <r>
      <rPr>
        <b/>
        <sz val="9"/>
        <rFont val="Times New Roman"/>
        <family val="1"/>
      </rPr>
      <t>Level III</t>
    </r>
  </si>
  <si>
    <r>
      <rPr>
        <b/>
        <sz val="9"/>
        <rFont val="Times New Roman"/>
        <family val="1"/>
      </rPr>
      <t>Level IV</t>
    </r>
  </si>
  <si>
    <r>
      <rPr>
        <b/>
        <sz val="9"/>
        <color indexed="10"/>
        <rFont val="Times New Roman"/>
        <family val="1"/>
      </rPr>
      <t>Job Description &amp; HR Preapproval Req</t>
    </r>
  </si>
  <si>
    <r>
      <rPr>
        <b/>
        <sz val="9"/>
        <rFont val="Times New Roman"/>
        <family val="1"/>
      </rPr>
      <t>Education/Training</t>
    </r>
  </si>
  <si>
    <r>
      <rPr>
        <sz val="9"/>
        <rFont val="Times New Roman"/>
        <family val="1"/>
      </rPr>
      <t>CSUSB Student enrolled in at least six units.</t>
    </r>
  </si>
  <si>
    <r>
      <rPr>
        <sz val="9"/>
        <rFont val="Times New Roman"/>
        <family val="1"/>
      </rPr>
      <t>Some education or specialized skills required. CSUSB student.</t>
    </r>
  </si>
  <si>
    <r>
      <rPr>
        <sz val="9"/>
        <rFont val="Times New Roman"/>
        <family val="1"/>
      </rPr>
      <t>High skill level and education required. CSUSB undergrad or grad student.</t>
    </r>
  </si>
  <si>
    <r>
      <rPr>
        <sz val="9"/>
        <rFont val="Times New Roman"/>
        <family val="1"/>
      </rPr>
      <t xml:space="preserve">High skill level and education or Graduate level coursework required. CSUSB Grad or
</t>
    </r>
    <r>
      <rPr>
        <sz val="9"/>
        <rFont val="Times New Roman"/>
        <family val="1"/>
      </rPr>
      <t>undergrad.</t>
    </r>
  </si>
  <si>
    <r>
      <rPr>
        <b/>
        <sz val="9"/>
        <rFont val="Times New Roman"/>
        <family val="1"/>
      </rPr>
      <t>Work Experience</t>
    </r>
  </si>
  <si>
    <r>
      <rPr>
        <sz val="9"/>
        <rFont val="Times New Roman"/>
        <family val="1"/>
      </rPr>
      <t>Not required.</t>
    </r>
  </si>
  <si>
    <r>
      <rPr>
        <sz val="9"/>
        <rFont val="Times New Roman"/>
        <family val="1"/>
      </rPr>
      <t>Some job related experience, education or specialized skills required.</t>
    </r>
  </si>
  <si>
    <r>
      <rPr>
        <sz val="9"/>
        <rFont val="Times New Roman"/>
        <family val="1"/>
      </rPr>
      <t>Job experience required with some level of responsibility.</t>
    </r>
  </si>
  <si>
    <r>
      <rPr>
        <sz val="9"/>
        <rFont val="Times New Roman"/>
        <family val="1"/>
      </rPr>
      <t>Extensive job related experience with high level responsibility.</t>
    </r>
  </si>
  <si>
    <r>
      <rPr>
        <b/>
        <sz val="9"/>
        <rFont val="Times New Roman"/>
        <family val="1"/>
      </rPr>
      <t>Level of Independence</t>
    </r>
  </si>
  <si>
    <r>
      <rPr>
        <sz val="9"/>
        <rFont val="Times New Roman"/>
        <family val="1"/>
      </rPr>
      <t>Under direct supervision until trained, minimal direction required after training.</t>
    </r>
  </si>
  <si>
    <r>
      <rPr>
        <sz val="9"/>
        <rFont val="Times New Roman"/>
        <family val="1"/>
      </rPr>
      <t>Works under general supervision, referring questionable issues to a supervisor. May direct other student employees in routine work assignments.</t>
    </r>
  </si>
  <si>
    <r>
      <rPr>
        <sz val="9"/>
        <rFont val="Times New Roman"/>
        <family val="1"/>
      </rPr>
      <t>May be required to use independent judgment to solve problems or make decisions. May direct other student employees in work assignments, as well as supervise in the absence of regular supervisor.</t>
    </r>
  </si>
  <si>
    <r>
      <rPr>
        <sz val="9"/>
        <rFont val="Times New Roman"/>
        <family val="1"/>
      </rPr>
      <t>Will be required to use independent judgment to solve problems and/or make decisions, working under minimal supervision sometimes leading project teams. May supervise other student assistants</t>
    </r>
  </si>
  <si>
    <r>
      <rPr>
        <b/>
        <sz val="9"/>
        <rFont val="Times New Roman"/>
        <family val="1"/>
      </rPr>
      <t>Job Complexity</t>
    </r>
  </si>
  <si>
    <r>
      <rPr>
        <sz val="9"/>
        <rFont val="Times New Roman"/>
        <family val="1"/>
      </rPr>
      <t>Performs routine tasks which require brief training period; limited responsibility, no supervisory assignments other than training of other students employees assigned to perform similar tasks.</t>
    </r>
  </si>
  <si>
    <r>
      <rPr>
        <sz val="9"/>
        <rFont val="Times New Roman"/>
        <family val="1"/>
      </rPr>
      <t>In addition to routine tasks, completes specific projects as assigned. Expected to use independent judgment and may be required to make decisions about accomplishing work assignments.</t>
    </r>
  </si>
  <si>
    <r>
      <rPr>
        <sz val="9"/>
        <rFont val="Times New Roman"/>
        <family val="1"/>
      </rPr>
      <t>Performance of more complex tasks. Requires individual initiative and limited problem solving abilities; expected to use independent judgment and may be required to make decisions about accomplishing work assignments; sometimes involves supervision of other student assistants.</t>
    </r>
  </si>
  <si>
    <r>
      <rPr>
        <sz val="9"/>
        <rFont val="Times New Roman"/>
        <family val="1"/>
      </rPr>
      <t>Assignments and projects are specialized, varied, and complex. Serves as resource and provides lead work direction. Coordinates and completes a wide range of complex and specialized assignments and reports results.</t>
    </r>
  </si>
  <si>
    <r>
      <rPr>
        <b/>
        <sz val="9"/>
        <rFont val="Times New Roman"/>
        <family val="1"/>
      </rPr>
      <t>Computer Skills/Keyboard Skills</t>
    </r>
  </si>
  <si>
    <r>
      <rPr>
        <sz val="9"/>
        <rFont val="Times New Roman"/>
        <family val="1"/>
      </rPr>
      <t>Knowledge of basic computer software; wordprocessing, spreadsheet. Use of calculator, basic math skills. Correct use of grammar.</t>
    </r>
  </si>
  <si>
    <r>
      <rPr>
        <sz val="9"/>
        <rFont val="Times New Roman"/>
        <family val="1"/>
      </rPr>
      <t>Proficiency using software; wordprocessing, spreadsheet, database. Typing. Thorough knowledge of office procedures.</t>
    </r>
  </si>
  <si>
    <r>
      <rPr>
        <sz val="9"/>
        <rFont val="Times New Roman"/>
        <family val="1"/>
      </rPr>
      <t>Substantive technical competence may include web creation, update, and maintenance.</t>
    </r>
  </si>
  <si>
    <r>
      <rPr>
        <sz val="9"/>
        <rFont val="Times New Roman"/>
        <family val="1"/>
      </rPr>
      <t>Advanced knowledge of computer software and specialized programs. Unique, unusual, or particularly demanding skills requirements.</t>
    </r>
  </si>
  <si>
    <r>
      <rPr>
        <b/>
        <sz val="9"/>
        <rFont val="Times New Roman"/>
        <family val="1"/>
      </rPr>
      <t>Typical tasks</t>
    </r>
  </si>
  <si>
    <r>
      <rPr>
        <sz val="9"/>
        <rFont val="Times New Roman"/>
        <family val="1"/>
      </rPr>
      <t>Typical tasks include, but are not limited to: setting up for events, clerical tasks such as filing, photocopying, light typing and general clerical support tasks, basic lab work. Trainee level. Lower level tutoring.</t>
    </r>
  </si>
  <si>
    <r>
      <rPr>
        <sz val="9"/>
        <rFont val="Times New Roman"/>
        <family val="1"/>
      </rPr>
      <t>Tasks include, but are not limited to: general clerical tasks, receptionist duties, research and lab assistance, limited accounting support. Peer counseling/advising.</t>
    </r>
  </si>
  <si>
    <r>
      <rPr>
        <sz val="9"/>
        <rFont val="Times New Roman"/>
        <family val="1"/>
      </rPr>
      <t>Complicated or technical research: computer analysis and programming; clerical tasks including technical typing and production of complex documents.</t>
    </r>
  </si>
  <si>
    <r>
      <rPr>
        <sz val="9"/>
        <rFont val="Times New Roman"/>
        <family val="1"/>
      </rPr>
      <t>Typical tasks include, but are not limited to: media production;  complex computer analysis and programming; program coordinator; student supervisor. Advanced research analysis, course instruction.</t>
    </r>
  </si>
  <si>
    <r>
      <rPr>
        <b/>
        <sz val="9"/>
        <rFont val="Times New Roman"/>
        <family val="1"/>
      </rPr>
      <t>Workplace Conditions</t>
    </r>
  </si>
  <si>
    <r>
      <rPr>
        <sz val="9"/>
        <rFont val="Times New Roman"/>
        <family val="1"/>
      </rPr>
      <t xml:space="preserve">Typical office environment. May require field work in support of
</t>
    </r>
    <r>
      <rPr>
        <sz val="9"/>
        <rFont val="Times New Roman"/>
        <family val="1"/>
      </rPr>
      <t>research activity.</t>
    </r>
  </si>
  <si>
    <r>
      <rPr>
        <sz val="9"/>
        <rFont val="Times New Roman"/>
        <family val="1"/>
      </rPr>
      <t xml:space="preserve">Typical office environment. May require field work in support of research
</t>
    </r>
    <r>
      <rPr>
        <sz val="9"/>
        <rFont val="Times New Roman"/>
        <family val="1"/>
      </rPr>
      <t>activity.</t>
    </r>
  </si>
  <si>
    <r>
      <rPr>
        <sz val="9"/>
        <rFont val="Times New Roman"/>
        <family val="1"/>
      </rPr>
      <t>Typical office environment. May require field work in support of research activity.</t>
    </r>
  </si>
  <si>
    <r>
      <rPr>
        <b/>
        <sz val="9"/>
        <rFont val="Times New Roman"/>
        <family val="1"/>
      </rPr>
      <t>FLSA Status</t>
    </r>
  </si>
  <si>
    <r>
      <rPr>
        <sz val="9"/>
        <rFont val="Times New Roman"/>
        <family val="1"/>
      </rPr>
      <t>Non-exempt = Overtime pay required</t>
    </r>
  </si>
  <si>
    <r>
      <rPr>
        <b/>
        <sz val="9"/>
        <rFont val="Times New Roman"/>
        <family val="1"/>
      </rPr>
      <t>Pay Grade</t>
    </r>
  </si>
  <si>
    <r>
      <rPr>
        <sz val="9"/>
        <rFont val="Times New Roman"/>
        <family val="1"/>
      </rPr>
      <t>Student - Intern /Assistant /Trainee</t>
    </r>
  </si>
  <si>
    <r>
      <rPr>
        <sz val="9"/>
        <rFont val="Times New Roman"/>
        <family val="1"/>
      </rPr>
      <t>Student - Intern /Assistant</t>
    </r>
  </si>
  <si>
    <r>
      <rPr>
        <sz val="9"/>
        <rFont val="Times New Roman"/>
        <family val="1"/>
      </rPr>
      <t>Student - Assistant</t>
    </r>
  </si>
  <si>
    <r>
      <rPr>
        <sz val="9"/>
        <rFont val="Times New Roman"/>
        <family val="1"/>
      </rPr>
      <t>Student - Assistant/Graduate Assistant</t>
    </r>
  </si>
  <si>
    <r>
      <rPr>
        <b/>
        <sz val="9"/>
        <rFont val="Times New Roman"/>
        <family val="1"/>
      </rPr>
      <t>Hourly Pay Ranges</t>
    </r>
  </si>
  <si>
    <r>
      <rPr>
        <sz val="9"/>
        <rFont val="Times New Roman"/>
        <family val="1"/>
      </rPr>
      <t>17.50-19.50</t>
    </r>
  </si>
  <si>
    <r>
      <rPr>
        <sz val="9"/>
        <rFont val="Times New Roman"/>
        <family val="1"/>
      </rPr>
      <t>19.50-23.50</t>
    </r>
  </si>
  <si>
    <r>
      <rPr>
        <sz val="9"/>
        <rFont val="Times New Roman"/>
        <family val="1"/>
      </rPr>
      <t>23.00-28.00</t>
    </r>
  </si>
  <si>
    <r>
      <rPr>
        <b/>
        <sz val="9"/>
        <color indexed="10"/>
        <rFont val="Times New Roman"/>
        <family val="1"/>
      </rPr>
      <t>Justification form required</t>
    </r>
  </si>
  <si>
    <r>
      <rPr>
        <b/>
        <sz val="9"/>
        <color indexed="10"/>
        <rFont val="Times New Roman"/>
        <family val="1"/>
      </rPr>
      <t>Justification form Required</t>
    </r>
  </si>
  <si>
    <r>
      <rPr>
        <sz val="7"/>
        <rFont val="Arial"/>
        <family val="2"/>
      </rPr>
      <t>H:\HR DEPT PROCEDURES\Student Assistant Salary Guide - Rev Jan 2023 - Revised 1//18</t>
    </r>
  </si>
  <si>
    <t>$17.50-$28/hr</t>
  </si>
  <si>
    <t>15.26% Ret, 2% Retirement catch-up</t>
  </si>
  <si>
    <t>Effective January 1, 2024</t>
  </si>
  <si>
    <t>minimum-$23.50/hr</t>
  </si>
  <si>
    <r>
      <t xml:space="preserve">Annual Salary/1386 hours </t>
    </r>
    <r>
      <rPr>
        <sz val="10"/>
        <rFont val="Arial"/>
        <family val="2"/>
      </rPr>
      <t>(for academic appointments)</t>
    </r>
    <r>
      <rPr>
        <b/>
        <sz val="10"/>
        <rFont val="Arial"/>
        <family val="2"/>
      </rPr>
      <t xml:space="preserve">;  </t>
    </r>
  </si>
  <si>
    <r>
      <t>Annual Salary/2,080 hours</t>
    </r>
    <r>
      <rPr>
        <sz val="10"/>
        <rFont val="Arial"/>
        <family val="2"/>
      </rPr>
      <t xml:space="preserve"> for 12-month appointments</t>
    </r>
  </si>
  <si>
    <t xml:space="preserve">Exempt Employee, minimum (CA) </t>
  </si>
  <si>
    <t>$16.50/hr</t>
  </si>
  <si>
    <t>Effective January 1, 2025</t>
  </si>
  <si>
    <t>$0.70/mi</t>
  </si>
  <si>
    <t>$0.21/mi</t>
  </si>
  <si>
    <t>16.50-17.50*</t>
  </si>
  <si>
    <t>*Minimum wage changed to $16.50 in January, 2025</t>
  </si>
  <si>
    <t>1/1/24 to 12/31/2024</t>
  </si>
  <si>
    <t>Revised 01/10/2025</t>
  </si>
  <si>
    <t>July 1, 2025 - June 30, 2026</t>
  </si>
  <si>
    <t>BENEFIT COST for FY 2025-26</t>
  </si>
  <si>
    <t>Jan 1,2025 - June 30, 2026</t>
  </si>
  <si>
    <t>07/01/2025 - unemployment increased from 0.414 to 0.444</t>
  </si>
  <si>
    <t>07/01/2025 - Work comp increased from 0.43 to 0.47, and 1.110 to 1.220</t>
  </si>
  <si>
    <t>(7/1/82025 - increased from 142,800 to 176,100)</t>
  </si>
  <si>
    <t>*Red font signifies changes f0r 2025/26</t>
  </si>
  <si>
    <t>Base rates taken from:  https://www.csusb.edu/student-financial-services/tuition-and-fees/academic-year-2025-2026</t>
  </si>
  <si>
    <t>REVISED July 1,2025</t>
  </si>
  <si>
    <t>Base 20245-26</t>
  </si>
  <si>
    <t>Base 2025-26</t>
  </si>
  <si>
    <t>* Masters in Business Administration (M.B.A) program requires an additional $303 per unit.</t>
  </si>
  <si>
    <t>* Masters in Accountancy (M.S.A.) program requires an additional $303 per unit.</t>
  </si>
  <si>
    <t>* MS in Entrepreneurship and Innovation (MSEI) requires an additional $303 per unit.</t>
  </si>
  <si>
    <t xml:space="preserve">*Masters in Public Administration (MPA) program requires an additional $75 per unit (core courses only). </t>
  </si>
  <si>
    <t>* Masters in Information Systems Technology (MS IST) program requires an additional $303 per unit.</t>
  </si>
  <si>
    <t>Fall 2025 (6+ units)</t>
  </si>
  <si>
    <t>Spring 2026 (6+ units)</t>
  </si>
  <si>
    <t>Add:  $444 per unit</t>
  </si>
  <si>
    <t>$5,720 monthly</t>
  </si>
  <si>
    <t>FY 2025-26-revised 072425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</si>
</sst>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0.000%"/>
    <numFmt numFmtId="166" formatCode="0;[Red]0"/>
    <numFmt numFmtId="167" formatCode="_(* #,##0_);_(* \(#,##0\);_(* &quot;-&quot;??_);_(@_)"/>
  </numFmts>
  <fonts count="46" x14ac:knownFonts="1">
    <font>
      <sz val="10"/>
      <name val="Arial"/>
    </font>
    <font>
      <sz val="10"/>
      <name val="Arial"/>
      <family val="2"/>
    </font>
    <font>
      <b/>
      <sz val="10"/>
      <name val="Arial"/>
      <family val="2"/>
    </font>
    <font>
      <b/>
      <sz val="9"/>
      <name val="Arial"/>
      <family val="2"/>
    </font>
    <font>
      <u/>
      <sz val="10"/>
      <color indexed="12"/>
      <name val="Arial"/>
      <family val="2"/>
    </font>
    <font>
      <b/>
      <sz val="12"/>
      <name val="Arial"/>
      <family val="2"/>
    </font>
    <font>
      <b/>
      <sz val="14"/>
      <name val="Arial"/>
      <family val="2"/>
    </font>
    <font>
      <sz val="9"/>
      <name val="Arial"/>
      <family val="2"/>
    </font>
    <font>
      <b/>
      <sz val="11"/>
      <name val="Arial"/>
      <family val="2"/>
    </font>
    <font>
      <sz val="10"/>
      <name val="Arial"/>
      <family val="2"/>
    </font>
    <font>
      <sz val="10"/>
      <name val="Arial"/>
      <family val="2"/>
    </font>
    <font>
      <sz val="11"/>
      <name val="Arial"/>
      <family val="2"/>
    </font>
    <font>
      <sz val="11"/>
      <color indexed="56"/>
      <name val="Arial"/>
      <family val="2"/>
    </font>
    <font>
      <b/>
      <sz val="11"/>
      <color indexed="62"/>
      <name val="Arial"/>
      <family val="2"/>
    </font>
    <font>
      <b/>
      <sz val="9"/>
      <color indexed="10"/>
      <name val="Arial"/>
      <family val="2"/>
    </font>
    <font>
      <sz val="12"/>
      <name val="Arial"/>
      <family val="2"/>
    </font>
    <font>
      <i/>
      <sz val="10"/>
      <name val="Arial"/>
      <family val="2"/>
    </font>
    <font>
      <sz val="10"/>
      <name val="Arial"/>
      <family val="2"/>
    </font>
    <font>
      <sz val="9"/>
      <color indexed="10"/>
      <name val="Arial"/>
      <family val="2"/>
    </font>
    <font>
      <sz val="9"/>
      <name val="Times New Roman"/>
      <family val="1"/>
    </font>
    <font>
      <b/>
      <sz val="9"/>
      <name val="Times New Roman"/>
      <family val="1"/>
    </font>
    <font>
      <sz val="9"/>
      <color indexed="10"/>
      <name val="Times New Roman"/>
      <family val="1"/>
    </font>
    <font>
      <b/>
      <i/>
      <sz val="10"/>
      <name val="Arial"/>
      <family val="2"/>
    </font>
    <font>
      <b/>
      <sz val="9"/>
      <color indexed="10"/>
      <name val="Times New Roman"/>
      <family val="1"/>
    </font>
    <font>
      <b/>
      <sz val="9"/>
      <color indexed="62"/>
      <name val="Times New Roman"/>
      <family val="1"/>
    </font>
    <font>
      <sz val="7"/>
      <name val="Arial"/>
      <family val="2"/>
    </font>
    <font>
      <sz val="11"/>
      <color theme="1"/>
      <name val="Calibri"/>
      <family val="2"/>
      <scheme val="minor"/>
    </font>
    <font>
      <sz val="10"/>
      <color rgb="FFFF0000"/>
      <name val="Arial"/>
      <family val="2"/>
    </font>
    <font>
      <sz val="10"/>
      <color theme="4"/>
      <name val="Arial"/>
      <family val="2"/>
    </font>
    <font>
      <sz val="11"/>
      <color theme="0"/>
      <name val="Calibri"/>
      <family val="2"/>
      <scheme val="minor"/>
    </font>
    <font>
      <i/>
      <sz val="10"/>
      <color theme="3"/>
      <name val="Arial"/>
      <family val="2"/>
    </font>
    <font>
      <b/>
      <sz val="9"/>
      <color rgb="FFFF0000"/>
      <name val="Arial"/>
      <family val="2"/>
    </font>
    <font>
      <b/>
      <sz val="14"/>
      <color theme="1"/>
      <name val="Calibri"/>
      <family val="2"/>
      <scheme val="minor"/>
    </font>
    <font>
      <b/>
      <sz val="11"/>
      <color theme="1"/>
      <name val="Calibri"/>
      <family val="2"/>
      <scheme val="minor"/>
    </font>
    <font>
      <sz val="9"/>
      <color theme="1"/>
      <name val="Calibri"/>
      <family val="2"/>
      <scheme val="minor"/>
    </font>
    <font>
      <i/>
      <sz val="10"/>
      <color theme="4"/>
      <name val="Arial"/>
      <family val="2"/>
    </font>
    <font>
      <b/>
      <i/>
      <sz val="8"/>
      <color rgb="FFFF0000"/>
      <name val="Arial"/>
      <family val="2"/>
    </font>
    <font>
      <i/>
      <sz val="10"/>
      <color rgb="FFFF0000"/>
      <name val="Arial"/>
      <family val="2"/>
    </font>
    <font>
      <sz val="9"/>
      <color rgb="FFFF0000"/>
      <name val="Arial"/>
      <family val="2"/>
    </font>
    <font>
      <b/>
      <sz val="11"/>
      <color theme="0"/>
      <name val="Calibri"/>
      <family val="2"/>
      <scheme val="minor"/>
    </font>
    <font>
      <b/>
      <sz val="8"/>
      <color rgb="FF4B4B4B"/>
      <name val="Arial"/>
      <family val="2"/>
    </font>
    <font>
      <b/>
      <sz val="10"/>
      <color rgb="FFFF0000"/>
      <name val="Arial"/>
      <family val="2"/>
    </font>
    <font>
      <sz val="10"/>
      <color rgb="FF0070C0"/>
      <name val="Arial"/>
      <family val="2"/>
    </font>
    <font>
      <b/>
      <sz val="10"/>
      <color rgb="FF0070C0"/>
      <name val="Arial"/>
      <family val="2"/>
    </font>
    <font>
      <b/>
      <sz val="12"/>
      <color rgb="FFEE0000"/>
      <name val="Calibri"/>
      <family val="2"/>
      <scheme val="minor"/>
    </font>
    <font>
      <b/>
      <sz val="8"/>
      <name val="Arial"/>
      <family val="2"/>
    </font>
  </fonts>
  <fills count="1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51"/>
        <bgColor indexed="64"/>
      </patternFill>
    </fill>
    <fill>
      <patternFill patternType="solid">
        <fgColor indexed="46"/>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theme="2"/>
        <bgColor indexed="64"/>
      </patternFill>
    </fill>
    <fill>
      <patternFill patternType="solid">
        <fgColor theme="1"/>
        <bgColor indexed="64"/>
      </patternFill>
    </fill>
    <fill>
      <patternFill patternType="solid">
        <fgColor rgb="FF0070C0"/>
        <bgColor indexed="64"/>
      </patternFill>
    </fill>
    <fill>
      <patternFill patternType="solid">
        <fgColor rgb="FFD6BAE6"/>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F99"/>
      </patternFill>
    </fill>
    <fill>
      <patternFill patternType="solid">
        <fgColor theme="4" tint="0.79998168889431442"/>
        <bgColor indexed="64"/>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xf numFmtId="9" fontId="26" fillId="0" borderId="0" applyFont="0" applyFill="0" applyBorder="0" applyAlignment="0" applyProtection="0"/>
  </cellStyleXfs>
  <cellXfs count="238">
    <xf numFmtId="0" fontId="0" fillId="0" borderId="0" xfId="0"/>
    <xf numFmtId="2" fontId="0" fillId="0" borderId="0" xfId="0" applyNumberFormat="1" applyAlignment="1">
      <alignment horizontal="center"/>
    </xf>
    <xf numFmtId="0" fontId="0" fillId="0" borderId="1" xfId="0" applyBorder="1"/>
    <xf numFmtId="0" fontId="0" fillId="0" borderId="0" xfId="0" applyAlignment="1">
      <alignment horizontal="left"/>
    </xf>
    <xf numFmtId="0" fontId="6" fillId="0" borderId="0" xfId="0" applyFont="1" applyAlignment="1">
      <alignment horizontal="center"/>
    </xf>
    <xf numFmtId="0" fontId="6" fillId="0" borderId="0" xfId="0" applyFont="1"/>
    <xf numFmtId="0" fontId="2" fillId="2" borderId="1" xfId="0" applyFont="1" applyFill="1" applyBorder="1" applyAlignment="1">
      <alignment horizontal="center"/>
    </xf>
    <xf numFmtId="0" fontId="10" fillId="0" borderId="0" xfId="0" applyFont="1"/>
    <xf numFmtId="0" fontId="8" fillId="0" borderId="0" xfId="0" applyFont="1"/>
    <xf numFmtId="0" fontId="11" fillId="0" borderId="0" xfId="0" applyFont="1"/>
    <xf numFmtId="0" fontId="8" fillId="3" borderId="2" xfId="0" applyFont="1" applyFill="1" applyBorder="1" applyAlignment="1">
      <alignment horizontal="center"/>
    </xf>
    <xf numFmtId="0" fontId="11" fillId="0" borderId="3" xfId="0" applyFont="1" applyBorder="1" applyAlignment="1">
      <alignment horizontal="left" wrapText="1"/>
    </xf>
    <xf numFmtId="2" fontId="8" fillId="0" borderId="4" xfId="0" applyNumberFormat="1" applyFont="1" applyBorder="1" applyAlignment="1">
      <alignment horizontal="center" wrapText="1"/>
    </xf>
    <xf numFmtId="2" fontId="8" fillId="0" borderId="5" xfId="0" applyNumberFormat="1" applyFont="1" applyBorder="1" applyAlignment="1">
      <alignment horizontal="center" wrapText="1"/>
    </xf>
    <xf numFmtId="0" fontId="11" fillId="0" borderId="6" xfId="0" applyFont="1" applyBorder="1"/>
    <xf numFmtId="10" fontId="8" fillId="0" borderId="1" xfId="6" applyNumberFormat="1" applyFont="1" applyBorder="1" applyAlignment="1">
      <alignment horizontal="center"/>
    </xf>
    <xf numFmtId="2" fontId="8" fillId="0" borderId="7" xfId="0" applyNumberFormat="1" applyFont="1" applyBorder="1" applyAlignment="1">
      <alignment horizontal="center"/>
    </xf>
    <xf numFmtId="165" fontId="8" fillId="0" borderId="1" xfId="6" applyNumberFormat="1" applyFont="1" applyBorder="1" applyAlignment="1">
      <alignment horizontal="center"/>
    </xf>
    <xf numFmtId="0" fontId="11" fillId="0" borderId="6" xfId="0" applyFont="1" applyBorder="1" applyAlignment="1">
      <alignment wrapText="1"/>
    </xf>
    <xf numFmtId="2" fontId="8" fillId="0" borderId="1" xfId="0" applyNumberFormat="1" applyFont="1" applyBorder="1" applyAlignment="1">
      <alignment horizontal="center" wrapText="1"/>
    </xf>
    <xf numFmtId="0" fontId="11" fillId="0" borderId="1" xfId="0" applyFont="1" applyBorder="1" applyAlignment="1">
      <alignment wrapText="1"/>
    </xf>
    <xf numFmtId="164" fontId="8" fillId="0" borderId="8" xfId="0" applyNumberFormat="1" applyFont="1" applyBorder="1" applyAlignment="1">
      <alignment horizontal="center" wrapText="1"/>
    </xf>
    <xf numFmtId="2" fontId="8" fillId="0" borderId="9" xfId="0" applyNumberFormat="1" applyFont="1" applyBorder="1" applyAlignment="1">
      <alignment horizontal="center" wrapText="1"/>
    </xf>
    <xf numFmtId="0" fontId="8" fillId="0" borderId="0" xfId="0" applyFont="1" applyAlignment="1">
      <alignment horizontal="left" wrapText="1"/>
    </xf>
    <xf numFmtId="2" fontId="8" fillId="0" borderId="0" xfId="0" applyNumberFormat="1" applyFont="1" applyAlignment="1">
      <alignment horizontal="center" wrapText="1"/>
    </xf>
    <xf numFmtId="2" fontId="11" fillId="0" borderId="0" xfId="0" applyNumberFormat="1" applyFont="1" applyAlignment="1">
      <alignment horizontal="center"/>
    </xf>
    <xf numFmtId="0" fontId="2" fillId="0" borderId="0" xfId="0" applyFont="1" applyAlignment="1">
      <alignment horizontal="center"/>
    </xf>
    <xf numFmtId="0" fontId="2" fillId="0" borderId="0" xfId="0" applyFont="1"/>
    <xf numFmtId="0" fontId="10" fillId="0" borderId="0" xfId="0" applyFont="1" applyAlignment="1">
      <alignment horizontal="left"/>
    </xf>
    <xf numFmtId="0" fontId="10" fillId="0" borderId="0" xfId="0" applyFont="1" applyAlignment="1">
      <alignment wrapText="1"/>
    </xf>
    <xf numFmtId="0" fontId="2" fillId="0" borderId="0" xfId="0" applyFont="1" applyAlignment="1">
      <alignment horizontal="right"/>
    </xf>
    <xf numFmtId="0" fontId="10" fillId="0" borderId="0" xfId="0" applyFont="1" applyAlignment="1">
      <alignment horizontal="right"/>
    </xf>
    <xf numFmtId="10" fontId="8" fillId="0" borderId="10" xfId="6" applyNumberFormat="1" applyFont="1" applyBorder="1" applyAlignment="1">
      <alignment horizontal="center" wrapText="1"/>
    </xf>
    <xf numFmtId="0" fontId="28" fillId="0" borderId="0" xfId="0" applyFont="1"/>
    <xf numFmtId="0" fontId="11" fillId="9" borderId="6" xfId="0" applyFont="1" applyFill="1" applyBorder="1"/>
    <xf numFmtId="10" fontId="8" fillId="0" borderId="11" xfId="6" applyNumberFormat="1" applyFont="1" applyBorder="1" applyAlignment="1">
      <alignment horizontal="center" wrapText="1"/>
    </xf>
    <xf numFmtId="0" fontId="11" fillId="0" borderId="0" xfId="0" applyFont="1" applyAlignment="1">
      <alignment horizontal="left" wrapText="1"/>
    </xf>
    <xf numFmtId="10" fontId="8" fillId="0" borderId="0" xfId="6" applyNumberFormat="1" applyFont="1" applyBorder="1" applyAlignment="1">
      <alignment horizontal="center" wrapText="1"/>
    </xf>
    <xf numFmtId="0" fontId="11" fillId="0" borderId="0" xfId="0" applyFont="1" applyAlignment="1">
      <alignment horizontal="right" wrapText="1"/>
    </xf>
    <xf numFmtId="0" fontId="11" fillId="0" borderId="4" xfId="0" applyFont="1" applyBorder="1" applyAlignment="1">
      <alignment horizontal="left" wrapText="1"/>
    </xf>
    <xf numFmtId="0" fontId="0" fillId="0" borderId="0" xfId="0" applyAlignment="1">
      <alignment horizontal="center"/>
    </xf>
    <xf numFmtId="0" fontId="8" fillId="0" borderId="12" xfId="0" applyFont="1" applyBorder="1" applyAlignment="1">
      <alignment horizontal="right" wrapText="1"/>
    </xf>
    <xf numFmtId="0" fontId="8" fillId="0" borderId="10" xfId="0" applyFont="1" applyBorder="1" applyAlignment="1">
      <alignment horizontal="right" wrapText="1"/>
    </xf>
    <xf numFmtId="0" fontId="10" fillId="0" borderId="0" xfId="0" applyFont="1" applyAlignment="1">
      <alignment vertical="top"/>
    </xf>
    <xf numFmtId="44" fontId="2" fillId="0" borderId="0" xfId="3" applyFont="1" applyFill="1" applyBorder="1" applyAlignment="1">
      <alignment horizontal="center"/>
    </xf>
    <xf numFmtId="44" fontId="26" fillId="0" borderId="0" xfId="3" applyAlignment="1">
      <alignment horizontal="center"/>
    </xf>
    <xf numFmtId="44" fontId="26" fillId="0" borderId="0" xfId="3"/>
    <xf numFmtId="39" fontId="26" fillId="0" borderId="0" xfId="2" applyNumberFormat="1" applyAlignment="1">
      <alignment horizontal="center"/>
    </xf>
    <xf numFmtId="166" fontId="2" fillId="4" borderId="13" xfId="2" applyNumberFormat="1" applyFont="1" applyFill="1" applyBorder="1" applyAlignment="1">
      <alignment horizontal="center"/>
    </xf>
    <xf numFmtId="166" fontId="2" fillId="4" borderId="4" xfId="2" applyNumberFormat="1" applyFont="1" applyFill="1" applyBorder="1" applyAlignment="1">
      <alignment horizontal="center"/>
    </xf>
    <xf numFmtId="165" fontId="29" fillId="10" borderId="0" xfId="7" applyNumberFormat="1" applyFont="1" applyFill="1" applyAlignment="1">
      <alignment horizontal="center"/>
    </xf>
    <xf numFmtId="165" fontId="29" fillId="11" borderId="0" xfId="7" applyNumberFormat="1" applyFont="1" applyFill="1" applyAlignment="1">
      <alignment horizontal="center"/>
    </xf>
    <xf numFmtId="165" fontId="29" fillId="0" borderId="0" xfId="7" applyNumberFormat="1" applyFont="1" applyFill="1" applyAlignment="1">
      <alignment horizontal="center"/>
    </xf>
    <xf numFmtId="0" fontId="7" fillId="0" borderId="0" xfId="0" applyFont="1"/>
    <xf numFmtId="0" fontId="3" fillId="0" borderId="0" xfId="0" applyFont="1" applyAlignment="1">
      <alignment horizontal="center"/>
    </xf>
    <xf numFmtId="9" fontId="2" fillId="0" borderId="1" xfId="0" applyNumberFormat="1" applyFont="1" applyBorder="1" applyAlignment="1">
      <alignment horizontal="left"/>
    </xf>
    <xf numFmtId="0" fontId="10" fillId="0" borderId="1" xfId="0" applyFont="1" applyBorder="1" applyAlignment="1">
      <alignment horizontal="left" wrapText="1"/>
    </xf>
    <xf numFmtId="10" fontId="2" fillId="0" borderId="1" xfId="0" applyNumberFormat="1" applyFont="1" applyBorder="1" applyAlignment="1">
      <alignment horizontal="left"/>
    </xf>
    <xf numFmtId="0" fontId="10" fillId="0" borderId="1" xfId="0" applyFont="1" applyBorder="1"/>
    <xf numFmtId="6" fontId="2" fillId="0" borderId="1" xfId="0" applyNumberFormat="1" applyFont="1" applyBorder="1" applyAlignment="1">
      <alignment horizontal="left"/>
    </xf>
    <xf numFmtId="0" fontId="30" fillId="0" borderId="0" xfId="0" applyFont="1"/>
    <xf numFmtId="14" fontId="31" fillId="0" borderId="0" xfId="0" applyNumberFormat="1" applyFont="1" applyAlignment="1">
      <alignment horizontal="center"/>
    </xf>
    <xf numFmtId="9" fontId="0" fillId="0" borderId="0" xfId="7" applyFont="1" applyAlignment="1">
      <alignment horizontal="center"/>
    </xf>
    <xf numFmtId="9" fontId="0" fillId="0" borderId="0" xfId="7" applyFont="1" applyFill="1" applyAlignment="1">
      <alignment horizontal="center"/>
    </xf>
    <xf numFmtId="9" fontId="0" fillId="0" borderId="0" xfId="7" applyFont="1" applyFill="1" applyBorder="1" applyAlignment="1">
      <alignment horizontal="center"/>
    </xf>
    <xf numFmtId="9" fontId="0" fillId="4" borderId="14" xfId="7" applyFont="1" applyFill="1" applyBorder="1" applyAlignment="1">
      <alignment horizontal="center"/>
    </xf>
    <xf numFmtId="9" fontId="0" fillId="4" borderId="13" xfId="7" applyFont="1" applyFill="1" applyBorder="1" applyAlignment="1">
      <alignment horizontal="center"/>
    </xf>
    <xf numFmtId="0" fontId="2" fillId="2" borderId="15" xfId="0" applyFont="1" applyFill="1" applyBorder="1" applyAlignment="1">
      <alignment horizontal="center"/>
    </xf>
    <xf numFmtId="0" fontId="2" fillId="5" borderId="16" xfId="0" applyFont="1" applyFill="1" applyBorder="1" applyAlignment="1">
      <alignment horizontal="center"/>
    </xf>
    <xf numFmtId="0" fontId="2" fillId="5" borderId="15" xfId="0" applyFont="1" applyFill="1" applyBorder="1" applyAlignment="1">
      <alignment horizontal="center"/>
    </xf>
    <xf numFmtId="166" fontId="2" fillId="0" borderId="0" xfId="2" applyNumberFormat="1" applyFont="1" applyFill="1" applyBorder="1" applyAlignment="1">
      <alignment horizontal="center"/>
    </xf>
    <xf numFmtId="0" fontId="2" fillId="12" borderId="1" xfId="0" applyFont="1" applyFill="1" applyBorder="1" applyAlignment="1">
      <alignment horizontal="center"/>
    </xf>
    <xf numFmtId="0" fontId="2" fillId="6" borderId="17" xfId="0" applyFont="1" applyFill="1" applyBorder="1" applyAlignment="1">
      <alignment horizontal="center"/>
    </xf>
    <xf numFmtId="0" fontId="2" fillId="7" borderId="18" xfId="0" applyFont="1" applyFill="1" applyBorder="1"/>
    <xf numFmtId="10" fontId="0" fillId="0" borderId="19" xfId="0" applyNumberFormat="1" applyBorder="1" applyAlignment="1">
      <alignment horizontal="center"/>
    </xf>
    <xf numFmtId="10" fontId="0" fillId="0" borderId="14" xfId="0" applyNumberFormat="1" applyBorder="1" applyAlignment="1">
      <alignment horizontal="center"/>
    </xf>
    <xf numFmtId="10" fontId="0" fillId="0" borderId="0" xfId="0" applyNumberFormat="1" applyAlignment="1">
      <alignment horizontal="center"/>
    </xf>
    <xf numFmtId="0" fontId="32" fillId="0" borderId="0" xfId="0" applyFont="1"/>
    <xf numFmtId="10" fontId="0" fillId="0" borderId="16" xfId="0" applyNumberFormat="1" applyBorder="1" applyAlignment="1">
      <alignment horizontal="center"/>
    </xf>
    <xf numFmtId="10" fontId="0" fillId="0" borderId="13" xfId="0" applyNumberFormat="1" applyBorder="1" applyAlignment="1">
      <alignment horizontal="center"/>
    </xf>
    <xf numFmtId="9" fontId="0" fillId="0" borderId="0" xfId="0" applyNumberFormat="1"/>
    <xf numFmtId="165" fontId="0" fillId="0" borderId="0" xfId="7" applyNumberFormat="1" applyFont="1" applyFill="1" applyBorder="1" applyAlignment="1">
      <alignment horizontal="center"/>
    </xf>
    <xf numFmtId="0" fontId="0" fillId="0" borderId="17" xfId="0" applyBorder="1" applyAlignment="1">
      <alignment horizontal="center"/>
    </xf>
    <xf numFmtId="165" fontId="0" fillId="0" borderId="4" xfId="0" applyNumberFormat="1" applyBorder="1" applyAlignment="1">
      <alignment horizontal="center"/>
    </xf>
    <xf numFmtId="165" fontId="0" fillId="0" borderId="17" xfId="0" applyNumberFormat="1" applyBorder="1" applyAlignment="1">
      <alignment horizontal="center"/>
    </xf>
    <xf numFmtId="165" fontId="0" fillId="0" borderId="18" xfId="0" applyNumberFormat="1" applyBorder="1" applyAlignment="1">
      <alignment horizontal="center"/>
    </xf>
    <xf numFmtId="10" fontId="0" fillId="0" borderId="0" xfId="7" applyNumberFormat="1" applyFont="1" applyAlignment="1">
      <alignment horizontal="center"/>
    </xf>
    <xf numFmtId="10" fontId="0" fillId="0" borderId="0" xfId="7" applyNumberFormat="1" applyFont="1" applyFill="1" applyAlignment="1">
      <alignment horizontal="center"/>
    </xf>
    <xf numFmtId="165" fontId="0" fillId="0" borderId="0" xfId="0" applyNumberFormat="1" applyAlignment="1">
      <alignment horizontal="center"/>
    </xf>
    <xf numFmtId="0" fontId="33" fillId="0" borderId="0" xfId="0" applyFont="1"/>
    <xf numFmtId="44" fontId="0" fillId="0" borderId="0" xfId="0" applyNumberFormat="1" applyAlignment="1">
      <alignment horizontal="center"/>
    </xf>
    <xf numFmtId="8" fontId="0" fillId="0" borderId="0" xfId="0" applyNumberFormat="1" applyAlignment="1">
      <alignment horizontal="center"/>
    </xf>
    <xf numFmtId="0" fontId="33" fillId="0" borderId="20" xfId="0" applyFont="1" applyBorder="1"/>
    <xf numFmtId="0" fontId="34" fillId="0" borderId="0" xfId="0" applyFont="1" applyAlignment="1">
      <alignment horizontal="left"/>
    </xf>
    <xf numFmtId="167" fontId="0" fillId="0" borderId="0" xfId="2" applyNumberFormat="1" applyFont="1" applyAlignment="1">
      <alignment horizontal="center"/>
    </xf>
    <xf numFmtId="9" fontId="0" fillId="0" borderId="0" xfId="7" applyFont="1"/>
    <xf numFmtId="10" fontId="2" fillId="0" borderId="1" xfId="6" applyNumberFormat="1" applyFont="1" applyBorder="1" applyAlignment="1">
      <alignment horizontal="left"/>
    </xf>
    <xf numFmtId="6" fontId="2" fillId="0" borderId="0" xfId="0" applyNumberFormat="1" applyFont="1" applyAlignment="1">
      <alignment horizontal="center"/>
    </xf>
    <xf numFmtId="0" fontId="9" fillId="0" borderId="1" xfId="0" applyFont="1" applyBorder="1" applyAlignment="1">
      <alignment horizontal="left" wrapText="1"/>
    </xf>
    <xf numFmtId="0" fontId="9" fillId="0" borderId="1" xfId="0" applyFont="1" applyBorder="1" applyAlignment="1">
      <alignment wrapText="1"/>
    </xf>
    <xf numFmtId="0" fontId="9" fillId="13" borderId="0" xfId="0" applyFont="1" applyFill="1"/>
    <xf numFmtId="0" fontId="0" fillId="0" borderId="0" xfId="0" applyAlignment="1">
      <alignment horizontal="right"/>
    </xf>
    <xf numFmtId="0" fontId="9" fillId="0" borderId="0" xfId="0" applyFont="1"/>
    <xf numFmtId="0" fontId="19" fillId="0" borderId="0" xfId="0" applyFont="1"/>
    <xf numFmtId="0" fontId="19" fillId="0" borderId="0" xfId="0" applyFont="1" applyAlignment="1">
      <alignment vertical="top" wrapText="1"/>
    </xf>
    <xf numFmtId="0" fontId="21" fillId="0" borderId="0" xfId="0" applyFont="1" applyAlignment="1">
      <alignment vertical="top" wrapText="1"/>
    </xf>
    <xf numFmtId="0" fontId="0" fillId="0" borderId="1" xfId="0" applyBorder="1" applyAlignment="1">
      <alignment horizontal="center"/>
    </xf>
    <xf numFmtId="0" fontId="2" fillId="6" borderId="1" xfId="0" applyFont="1" applyFill="1" applyBorder="1" applyAlignment="1">
      <alignment horizontal="center"/>
    </xf>
    <xf numFmtId="0" fontId="2" fillId="7" borderId="18" xfId="0" applyFont="1" applyFill="1" applyBorder="1" applyAlignment="1">
      <alignment horizontal="center"/>
    </xf>
    <xf numFmtId="0" fontId="0" fillId="0" borderId="21" xfId="0" applyBorder="1"/>
    <xf numFmtId="0" fontId="2" fillId="0" borderId="1" xfId="0" applyFont="1" applyBorder="1" applyAlignment="1">
      <alignment horizontal="center"/>
    </xf>
    <xf numFmtId="0" fontId="33" fillId="0" borderId="1" xfId="0" applyFont="1" applyBorder="1" applyAlignment="1">
      <alignment horizontal="center"/>
    </xf>
    <xf numFmtId="0" fontId="33" fillId="13" borderId="21" xfId="0" applyFont="1" applyFill="1" applyBorder="1" applyAlignment="1">
      <alignment horizontal="center"/>
    </xf>
    <xf numFmtId="0" fontId="2" fillId="0" borderId="17" xfId="0" applyFont="1" applyBorder="1" applyAlignment="1">
      <alignment horizontal="center"/>
    </xf>
    <xf numFmtId="0" fontId="2" fillId="0" borderId="18" xfId="0" applyFont="1" applyBorder="1"/>
    <xf numFmtId="0" fontId="0" fillId="13" borderId="0" xfId="0" applyFill="1"/>
    <xf numFmtId="2" fontId="8" fillId="9" borderId="1" xfId="0" applyNumberFormat="1" applyFont="1" applyFill="1" applyBorder="1" applyAlignment="1">
      <alignment horizontal="center"/>
    </xf>
    <xf numFmtId="0" fontId="35" fillId="0" borderId="0" xfId="0" applyFont="1"/>
    <xf numFmtId="0" fontId="36" fillId="0" borderId="0" xfId="0" applyFont="1"/>
    <xf numFmtId="43" fontId="0" fillId="0" borderId="0" xfId="1" applyFont="1"/>
    <xf numFmtId="43" fontId="0" fillId="0" borderId="20" xfId="1" applyFont="1" applyBorder="1"/>
    <xf numFmtId="43" fontId="0" fillId="13" borderId="0" xfId="0" applyNumberFormat="1" applyFill="1"/>
    <xf numFmtId="43" fontId="2" fillId="0" borderId="0" xfId="1" applyFont="1"/>
    <xf numFmtId="0" fontId="0" fillId="14" borderId="0" xfId="0" applyFill="1"/>
    <xf numFmtId="43" fontId="9" fillId="14" borderId="0" xfId="1" applyFont="1" applyFill="1" applyAlignment="1">
      <alignment horizontal="center"/>
    </xf>
    <xf numFmtId="0" fontId="0" fillId="0" borderId="0" xfId="0" applyAlignment="1">
      <alignment wrapText="1"/>
    </xf>
    <xf numFmtId="0" fontId="2" fillId="13" borderId="0" xfId="0" applyFont="1" applyFill="1" applyAlignment="1">
      <alignment horizontal="right"/>
    </xf>
    <xf numFmtId="43" fontId="0" fillId="14" borderId="0" xfId="0" applyNumberFormat="1" applyFill="1"/>
    <xf numFmtId="167" fontId="0" fillId="0" borderId="0" xfId="1" applyNumberFormat="1" applyFont="1"/>
    <xf numFmtId="167" fontId="0" fillId="0" borderId="0" xfId="0" applyNumberFormat="1"/>
    <xf numFmtId="167" fontId="0" fillId="0" borderId="20" xfId="1" applyNumberFormat="1" applyFont="1" applyBorder="1"/>
    <xf numFmtId="43" fontId="0" fillId="0" borderId="0" xfId="0" applyNumberFormat="1"/>
    <xf numFmtId="0" fontId="37" fillId="0" borderId="0" xfId="0" applyFont="1"/>
    <xf numFmtId="10" fontId="0" fillId="0" borderId="16" xfId="7" applyNumberFormat="1" applyFont="1" applyBorder="1" applyAlignment="1">
      <alignment horizontal="center"/>
    </xf>
    <xf numFmtId="0" fontId="2" fillId="8" borderId="20" xfId="0" applyFont="1" applyFill="1" applyBorder="1" applyAlignment="1">
      <alignment horizontal="center"/>
    </xf>
    <xf numFmtId="0" fontId="0" fillId="8" borderId="20" xfId="0" applyFill="1" applyBorder="1" applyAlignment="1">
      <alignment horizontal="center"/>
    </xf>
    <xf numFmtId="44" fontId="9" fillId="15" borderId="14" xfId="3" applyFont="1" applyFill="1" applyBorder="1" applyAlignment="1">
      <alignment horizontal="center"/>
    </xf>
    <xf numFmtId="44" fontId="9" fillId="15" borderId="22" xfId="3" applyFont="1" applyFill="1" applyBorder="1" applyAlignment="1">
      <alignment horizontal="center"/>
    </xf>
    <xf numFmtId="44" fontId="26" fillId="15" borderId="14" xfId="3" applyFill="1" applyBorder="1" applyAlignment="1">
      <alignment horizontal="center"/>
    </xf>
    <xf numFmtId="9" fontId="2" fillId="8" borderId="14" xfId="7" applyFont="1" applyFill="1" applyBorder="1" applyAlignment="1">
      <alignment horizontal="center"/>
    </xf>
    <xf numFmtId="44" fontId="9" fillId="15" borderId="13" xfId="3" applyFont="1" applyFill="1" applyBorder="1" applyAlignment="1">
      <alignment horizontal="center"/>
    </xf>
    <xf numFmtId="44" fontId="9" fillId="15" borderId="0" xfId="3" applyFont="1" applyFill="1" applyBorder="1" applyAlignment="1">
      <alignment horizontal="center"/>
    </xf>
    <xf numFmtId="44" fontId="26" fillId="15" borderId="13" xfId="3" applyFill="1" applyBorder="1" applyAlignment="1">
      <alignment horizontal="center"/>
    </xf>
    <xf numFmtId="9" fontId="2" fillId="8" borderId="13" xfId="7" applyFont="1" applyFill="1" applyBorder="1" applyAlignment="1">
      <alignment horizontal="center"/>
    </xf>
    <xf numFmtId="44" fontId="9" fillId="15" borderId="4" xfId="3" applyFont="1" applyFill="1" applyBorder="1" applyAlignment="1">
      <alignment horizontal="center"/>
    </xf>
    <xf numFmtId="44" fontId="9" fillId="15" borderId="20" xfId="3" applyFont="1" applyFill="1" applyBorder="1" applyAlignment="1">
      <alignment horizontal="center"/>
    </xf>
    <xf numFmtId="44" fontId="26" fillId="15" borderId="4" xfId="3" applyFill="1" applyBorder="1" applyAlignment="1">
      <alignment horizontal="center"/>
    </xf>
    <xf numFmtId="9" fontId="2" fillId="8" borderId="4" xfId="7" applyFont="1" applyFill="1" applyBorder="1" applyAlignment="1">
      <alignment horizontal="center"/>
    </xf>
    <xf numFmtId="0" fontId="2" fillId="13" borderId="0" xfId="0" applyFont="1" applyFill="1"/>
    <xf numFmtId="0" fontId="22" fillId="0" borderId="0" xfId="0" applyFont="1" applyAlignment="1">
      <alignment horizontal="left"/>
    </xf>
    <xf numFmtId="0" fontId="0" fillId="0" borderId="0" xfId="0" applyAlignment="1">
      <alignment horizontal="left" wrapText="1"/>
    </xf>
    <xf numFmtId="0" fontId="0" fillId="0" borderId="0" xfId="0" applyAlignment="1">
      <alignment horizontal="left" vertical="top"/>
    </xf>
    <xf numFmtId="0" fontId="20" fillId="0" borderId="25" xfId="0" applyFont="1" applyBorder="1" applyAlignment="1">
      <alignment horizontal="center" vertical="top" wrapText="1"/>
    </xf>
    <xf numFmtId="0" fontId="0" fillId="0" borderId="26" xfId="0" applyBorder="1" applyAlignment="1">
      <alignment horizontal="left" wrapText="1"/>
    </xf>
    <xf numFmtId="0" fontId="20" fillId="0" borderId="26" xfId="0" applyFont="1" applyBorder="1" applyAlignment="1">
      <alignment horizontal="left" vertical="top" wrapText="1" indent="1"/>
    </xf>
    <xf numFmtId="0" fontId="20" fillId="16" borderId="27" xfId="0" applyFont="1" applyFill="1" applyBorder="1" applyAlignment="1">
      <alignment horizontal="left" vertical="top" wrapText="1"/>
    </xf>
    <xf numFmtId="0" fontId="19" fillId="0" borderId="27" xfId="0" applyFont="1"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19" fillId="0" borderId="27" xfId="0" applyFont="1" applyBorder="1" applyAlignment="1">
      <alignment horizontal="center" vertical="top" wrapText="1"/>
    </xf>
    <xf numFmtId="0" fontId="0" fillId="0" borderId="28" xfId="0" applyBorder="1" applyAlignment="1">
      <alignment horizontal="left" wrapText="1"/>
    </xf>
    <xf numFmtId="0" fontId="20" fillId="0" borderId="28" xfId="0" applyFont="1" applyBorder="1" applyAlignment="1">
      <alignment horizontal="left" vertical="top" wrapText="1" indent="4"/>
    </xf>
    <xf numFmtId="0" fontId="20" fillId="0" borderId="29" xfId="0" applyFont="1" applyBorder="1" applyAlignment="1">
      <alignment horizontal="center" vertical="center" wrapText="1"/>
    </xf>
    <xf numFmtId="0" fontId="33" fillId="0" borderId="0" xfId="0" applyFont="1" applyAlignment="1">
      <alignment horizontal="center" vertical="center" wrapText="1"/>
    </xf>
    <xf numFmtId="165" fontId="8" fillId="0" borderId="1" xfId="6" applyNumberFormat="1" applyFont="1" applyFill="1" applyBorder="1" applyAlignment="1">
      <alignment horizontal="center"/>
    </xf>
    <xf numFmtId="10" fontId="8" fillId="0" borderId="1" xfId="6" applyNumberFormat="1" applyFont="1" applyFill="1" applyBorder="1" applyAlignment="1">
      <alignment horizontal="center"/>
    </xf>
    <xf numFmtId="165" fontId="0" fillId="0" borderId="4" xfId="7" applyNumberFormat="1" applyFont="1" applyBorder="1" applyAlignment="1">
      <alignment horizontal="center"/>
    </xf>
    <xf numFmtId="9" fontId="2" fillId="0" borderId="0" xfId="0" applyNumberFormat="1" applyFont="1"/>
    <xf numFmtId="0" fontId="3" fillId="0" borderId="0" xfId="0" applyFont="1" applyAlignment="1">
      <alignment horizontal="right"/>
    </xf>
    <xf numFmtId="0" fontId="9" fillId="0" borderId="0" xfId="0" applyFont="1" applyAlignment="1">
      <alignment wrapText="1"/>
    </xf>
    <xf numFmtId="0" fontId="24" fillId="0" borderId="28" xfId="0" applyFont="1" applyBorder="1" applyAlignment="1">
      <alignment vertical="top" wrapText="1"/>
    </xf>
    <xf numFmtId="0" fontId="9" fillId="0" borderId="0" xfId="0" applyFont="1" applyAlignment="1">
      <alignment horizontal="right"/>
    </xf>
    <xf numFmtId="10" fontId="17" fillId="0" borderId="0" xfId="6" applyNumberFormat="1" applyFont="1" applyFill="1" applyAlignment="1">
      <alignment horizontal="center"/>
    </xf>
    <xf numFmtId="10" fontId="17" fillId="0" borderId="0" xfId="6" applyNumberFormat="1" applyFont="1" applyFill="1" applyBorder="1" applyAlignment="1">
      <alignment horizontal="center"/>
    </xf>
    <xf numFmtId="43" fontId="9" fillId="13" borderId="0" xfId="1" applyFont="1" applyFill="1"/>
    <xf numFmtId="43" fontId="9" fillId="14" borderId="0" xfId="1" applyFont="1" applyFill="1"/>
    <xf numFmtId="165" fontId="27" fillId="0" borderId="16" xfId="0" applyNumberFormat="1" applyFont="1" applyBorder="1" applyAlignment="1">
      <alignment horizontal="center"/>
    </xf>
    <xf numFmtId="10" fontId="41" fillId="0" borderId="13" xfId="7" applyNumberFormat="1" applyFont="1" applyBorder="1" applyAlignment="1">
      <alignment horizontal="center"/>
    </xf>
    <xf numFmtId="165" fontId="27" fillId="0" borderId="13" xfId="7" applyNumberFormat="1" applyFont="1" applyFill="1" applyBorder="1" applyAlignment="1">
      <alignment horizontal="center"/>
    </xf>
    <xf numFmtId="165" fontId="27" fillId="0" borderId="13" xfId="0" applyNumberFormat="1" applyFont="1" applyBorder="1" applyAlignment="1">
      <alignment horizontal="center"/>
    </xf>
    <xf numFmtId="0" fontId="27" fillId="0" borderId="0" xfId="0" applyFont="1" applyAlignment="1">
      <alignment horizontal="center" wrapText="1"/>
    </xf>
    <xf numFmtId="167" fontId="27" fillId="0" borderId="0" xfId="2" applyNumberFormat="1" applyFont="1" applyAlignment="1">
      <alignment horizontal="center"/>
    </xf>
    <xf numFmtId="9" fontId="42" fillId="0" borderId="22" xfId="7" applyFont="1" applyBorder="1" applyAlignment="1">
      <alignment horizontal="center"/>
    </xf>
    <xf numFmtId="9" fontId="42" fillId="0" borderId="20" xfId="7" applyFont="1" applyBorder="1" applyAlignment="1">
      <alignment horizontal="center"/>
    </xf>
    <xf numFmtId="10" fontId="43" fillId="0" borderId="0" xfId="0" applyNumberFormat="1" applyFont="1"/>
    <xf numFmtId="0" fontId="45" fillId="0" borderId="0" xfId="0" applyFont="1"/>
    <xf numFmtId="165" fontId="41" fillId="0" borderId="13" xfId="7" applyNumberFormat="1" applyFont="1" applyBorder="1" applyAlignment="1">
      <alignment horizontal="center"/>
    </xf>
    <xf numFmtId="165" fontId="43" fillId="0" borderId="0" xfId="7" applyNumberFormat="1" applyFont="1" applyBorder="1" applyAlignment="1">
      <alignment horizontal="center"/>
    </xf>
    <xf numFmtId="0" fontId="10" fillId="0" borderId="23" xfId="0" applyFont="1" applyBorder="1"/>
    <xf numFmtId="0" fontId="0" fillId="0" borderId="21" xfId="0" applyBorder="1"/>
    <xf numFmtId="0" fontId="8" fillId="17" borderId="1" xfId="0" applyFont="1" applyFill="1" applyBorder="1" applyAlignment="1">
      <alignment horizontal="center"/>
    </xf>
    <xf numFmtId="0" fontId="0" fillId="17" borderId="1" xfId="0" applyFill="1" applyBorder="1" applyAlignment="1">
      <alignment horizontal="center"/>
    </xf>
    <xf numFmtId="0" fontId="9" fillId="0" borderId="0" xfId="0" applyFont="1"/>
    <xf numFmtId="0" fontId="0" fillId="0" borderId="0" xfId="0"/>
    <xf numFmtId="0" fontId="5" fillId="0" borderId="0" xfId="0" applyFont="1" applyAlignment="1">
      <alignment horizontal="center"/>
    </xf>
    <xf numFmtId="0" fontId="15" fillId="0" borderId="0" xfId="0" applyFont="1" applyAlignment="1">
      <alignment horizontal="center"/>
    </xf>
    <xf numFmtId="0" fontId="28" fillId="0" borderId="23" xfId="0" applyFont="1" applyBorder="1"/>
    <xf numFmtId="0" fontId="2" fillId="0" borderId="0" xfId="0" applyFont="1" applyAlignment="1">
      <alignment horizontal="left"/>
    </xf>
    <xf numFmtId="0" fontId="0" fillId="0" borderId="0" xfId="0" applyAlignment="1">
      <alignment horizontal="left"/>
    </xf>
    <xf numFmtId="0" fontId="4" fillId="0" borderId="23" xfId="4" applyBorder="1" applyAlignment="1" applyProtection="1">
      <alignment wrapText="1"/>
    </xf>
    <xf numFmtId="0" fontId="0" fillId="0" borderId="21" xfId="0" applyBorder="1" applyAlignment="1">
      <alignment wrapText="1"/>
    </xf>
    <xf numFmtId="0" fontId="7" fillId="0" borderId="23" xfId="0" applyFont="1" applyBorder="1"/>
    <xf numFmtId="0" fontId="0" fillId="0" borderId="23" xfId="0" applyBorder="1"/>
    <xf numFmtId="0" fontId="9" fillId="0" borderId="23" xfId="0" applyFont="1" applyBorder="1"/>
    <xf numFmtId="0" fontId="6" fillId="0" borderId="0" xfId="0" applyFont="1" applyAlignment="1">
      <alignment horizontal="center"/>
    </xf>
    <xf numFmtId="0" fontId="0" fillId="0" borderId="0" xfId="0" applyAlignment="1">
      <alignment horizontal="center"/>
    </xf>
    <xf numFmtId="0" fontId="8" fillId="7" borderId="24" xfId="0" applyFont="1" applyFill="1" applyBorder="1" applyAlignment="1">
      <alignment horizontal="center"/>
    </xf>
    <xf numFmtId="0" fontId="8" fillId="0" borderId="0" xfId="0" applyFont="1" applyAlignment="1">
      <alignment horizontal="center"/>
    </xf>
    <xf numFmtId="0" fontId="38" fillId="0" borderId="0" xfId="0" applyFont="1" applyAlignment="1">
      <alignment horizontal="left" wrapText="1"/>
    </xf>
    <xf numFmtId="0" fontId="27" fillId="0" borderId="0" xfId="0" applyFont="1" applyAlignment="1">
      <alignment horizontal="left" wrapText="1"/>
    </xf>
    <xf numFmtId="0" fontId="10" fillId="0" borderId="0" xfId="0" applyFont="1"/>
    <xf numFmtId="0" fontId="33" fillId="0" borderId="0" xfId="0" applyFont="1" applyAlignment="1">
      <alignment horizontal="center" vertical="center" wrapText="1"/>
    </xf>
    <xf numFmtId="0" fontId="32" fillId="0" borderId="0" xfId="0" applyFont="1" applyAlignment="1">
      <alignment horizontal="center"/>
    </xf>
    <xf numFmtId="0" fontId="2" fillId="0" borderId="0" xfId="0" applyFont="1" applyAlignment="1">
      <alignment horizontal="center"/>
    </xf>
    <xf numFmtId="0" fontId="44" fillId="0" borderId="0" xfId="0" applyFont="1" applyAlignment="1">
      <alignment horizontal="center"/>
    </xf>
    <xf numFmtId="0" fontId="0" fillId="18" borderId="0" xfId="0" applyFill="1" applyAlignment="1">
      <alignment horizontal="center"/>
    </xf>
    <xf numFmtId="9" fontId="0" fillId="8" borderId="0" xfId="7" applyFont="1" applyFill="1" applyBorder="1" applyAlignment="1">
      <alignment horizontal="center" wrapText="1"/>
    </xf>
    <xf numFmtId="9" fontId="0" fillId="8" borderId="20" xfId="7" applyFont="1" applyFill="1" applyBorder="1" applyAlignment="1">
      <alignment horizontal="center" wrapText="1"/>
    </xf>
    <xf numFmtId="0" fontId="39" fillId="11" borderId="20" xfId="0" applyFont="1" applyFill="1" applyBorder="1" applyAlignment="1">
      <alignment horizontal="center"/>
    </xf>
    <xf numFmtId="0" fontId="39" fillId="10" borderId="20" xfId="0" applyFont="1" applyFill="1" applyBorder="1" applyAlignment="1">
      <alignment horizontal="center"/>
    </xf>
    <xf numFmtId="0" fontId="19" fillId="0" borderId="36" xfId="0" applyFont="1" applyBorder="1" applyAlignment="1">
      <alignment horizontal="left" vertical="top" wrapText="1"/>
    </xf>
    <xf numFmtId="0" fontId="19" fillId="0" borderId="37" xfId="0" applyFont="1" applyBorder="1" applyAlignment="1">
      <alignment horizontal="left" vertical="top" wrapText="1"/>
    </xf>
    <xf numFmtId="0" fontId="16" fillId="0" borderId="0" xfId="0" applyFont="1" applyAlignment="1">
      <alignment horizontal="left" wrapText="1"/>
    </xf>
    <xf numFmtId="0" fontId="20" fillId="0" borderId="29" xfId="0" applyFont="1" applyBorder="1" applyAlignment="1">
      <alignment horizontal="left" vertical="center" wrapText="1" indent="4"/>
    </xf>
    <xf numFmtId="0" fontId="20" fillId="0" borderId="25" xfId="0" applyFont="1" applyBorder="1" applyAlignment="1">
      <alignment horizontal="left" vertical="center" wrapText="1" indent="4"/>
    </xf>
    <xf numFmtId="0" fontId="20" fillId="0" borderId="26" xfId="0" applyFont="1" applyBorder="1" applyAlignment="1">
      <alignment horizontal="left" vertical="center" wrapText="1" indent="4"/>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top" wrapText="1"/>
    </xf>
    <xf numFmtId="0" fontId="20" fillId="0" borderId="33" xfId="0" applyFont="1" applyBorder="1" applyAlignment="1">
      <alignment horizontal="center" vertical="top" wrapText="1"/>
    </xf>
    <xf numFmtId="0" fontId="20" fillId="0" borderId="34" xfId="0" applyFont="1" applyBorder="1" applyAlignment="1">
      <alignment horizontal="left" vertical="top" wrapText="1" indent="1"/>
    </xf>
    <xf numFmtId="0" fontId="20" fillId="0" borderId="35" xfId="0" applyFont="1" applyBorder="1" applyAlignment="1">
      <alignment horizontal="left" vertical="top" wrapText="1" indent="1"/>
    </xf>
    <xf numFmtId="0" fontId="19" fillId="0" borderId="36" xfId="0" applyFont="1" applyBorder="1" applyAlignment="1">
      <alignment horizontal="center" vertical="top" wrapText="1"/>
    </xf>
    <xf numFmtId="0" fontId="19" fillId="0" borderId="37" xfId="0" applyFont="1" applyBorder="1" applyAlignment="1">
      <alignment horizontal="center" vertical="top" wrapText="1"/>
    </xf>
    <xf numFmtId="0" fontId="20" fillId="0" borderId="28" xfId="0" applyFont="1" applyBorder="1" applyAlignment="1">
      <alignment horizontal="left" vertical="top" wrapText="1" indent="4"/>
    </xf>
    <xf numFmtId="0" fontId="25" fillId="0" borderId="0" xfId="0" applyFont="1" applyAlignment="1">
      <alignment horizontal="right" vertical="top" wrapText="1"/>
    </xf>
    <xf numFmtId="0" fontId="40" fillId="0" borderId="0" xfId="0" applyFont="1" applyAlignment="1">
      <alignment vertical="center" wrapText="1"/>
    </xf>
  </cellXfs>
  <cellStyles count="8">
    <cellStyle name="Comma" xfId="1" builtinId="3"/>
    <cellStyle name="Comma 2" xfId="2" xr:uid="{98BAFC47-9AB5-4DF4-9131-F63069A6FDB2}"/>
    <cellStyle name="Currency 2" xfId="3" xr:uid="{A673E817-F0BB-4CFE-B6D2-0AF6E90F714A}"/>
    <cellStyle name="Hyperlink" xfId="4" builtinId="8"/>
    <cellStyle name="Normal" xfId="0" builtinId="0"/>
    <cellStyle name="Normal 2" xfId="5" xr:uid="{3E82EC51-A860-494D-AB8F-BC4F36B97B05}"/>
    <cellStyle name="Percent" xfId="6" builtinId="5"/>
    <cellStyle name="Percent 2" xfId="7" xr:uid="{88413B8E-2BB7-4AE7-9EBF-6163E32248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susb.edu/budget/fiscal-information/benefit-rates" TargetMode="External"/><Relationship Id="rId1" Type="http://schemas.openxmlformats.org/officeDocument/2006/relationships/hyperlink" Target="https://www.csusb.edu/budget/fiscal-information/benefit-r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A2EEA-32D5-42EA-AD1F-2B3B02918274}">
  <dimension ref="A1:K51"/>
  <sheetViews>
    <sheetView tabSelected="1" topLeftCell="A20" workbookViewId="0">
      <selection activeCell="B42" sqref="B42"/>
    </sheetView>
  </sheetViews>
  <sheetFormatPr defaultRowHeight="12.5" x14ac:dyDescent="0.25"/>
  <cols>
    <col min="1" max="1" width="30.81640625" customWidth="1"/>
    <col min="2" max="2" width="19.54296875" style="1" customWidth="1"/>
    <col min="3" max="3" width="26.453125" customWidth="1"/>
    <col min="4" max="4" width="11.1796875" style="1" customWidth="1"/>
    <col min="5" max="5" width="29.54296875" customWidth="1"/>
    <col min="6" max="6" width="10.81640625" style="1" customWidth="1"/>
    <col min="7" max="7" width="26.81640625" customWidth="1"/>
    <col min="8" max="8" width="8.54296875" style="1" customWidth="1"/>
    <col min="9" max="9" width="16.453125" customWidth="1"/>
    <col min="10" max="10" width="9" style="1" customWidth="1"/>
    <col min="11" max="11" width="5.7265625" style="1" hidden="1" customWidth="1"/>
  </cols>
  <sheetData>
    <row r="1" spans="1:11" x14ac:dyDescent="0.25">
      <c r="G1" s="169" t="s">
        <v>40</v>
      </c>
      <c r="H1" s="61">
        <v>45839</v>
      </c>
    </row>
    <row r="2" spans="1:11" ht="20.25" customHeight="1" x14ac:dyDescent="0.4">
      <c r="A2" s="205" t="s">
        <v>196</v>
      </c>
      <c r="B2" s="206"/>
      <c r="C2" s="206"/>
      <c r="D2" s="206"/>
      <c r="E2" s="206"/>
      <c r="F2" s="206"/>
      <c r="G2" s="206"/>
      <c r="H2" s="206"/>
      <c r="I2" s="4"/>
      <c r="J2" s="4"/>
      <c r="K2" s="4"/>
    </row>
    <row r="3" spans="1:11" s="5" customFormat="1" ht="16" customHeight="1" x14ac:dyDescent="0.4">
      <c r="A3" s="195" t="s">
        <v>39</v>
      </c>
      <c r="B3" s="196"/>
      <c r="C3" s="196"/>
      <c r="D3" s="196"/>
      <c r="E3" s="196"/>
      <c r="F3" s="196"/>
      <c r="G3" s="196"/>
      <c r="H3" s="196"/>
      <c r="I3" s="4"/>
      <c r="J3" s="4"/>
      <c r="K3" s="4"/>
    </row>
    <row r="4" spans="1:11" s="5" customFormat="1" ht="28.5" customHeight="1" x14ac:dyDescent="0.4">
      <c r="A4" s="209" t="s">
        <v>105</v>
      </c>
      <c r="B4" s="210"/>
      <c r="C4" s="210"/>
      <c r="D4" s="210"/>
      <c r="E4" s="210"/>
      <c r="F4" s="210"/>
      <c r="G4" s="210"/>
      <c r="H4" s="210"/>
      <c r="I4" s="4"/>
      <c r="J4" s="4"/>
      <c r="K4" s="4"/>
    </row>
    <row r="5" spans="1:11" s="5" customFormat="1" ht="21.75" customHeight="1" x14ac:dyDescent="0.4">
      <c r="A5" s="4"/>
      <c r="B5" s="4"/>
      <c r="C5" s="4"/>
      <c r="D5" s="4"/>
      <c r="E5" s="4"/>
      <c r="F5" s="4"/>
      <c r="G5" s="4"/>
      <c r="H5" s="4"/>
      <c r="I5" s="4"/>
      <c r="J5" s="4"/>
      <c r="K5" s="4"/>
    </row>
    <row r="6" spans="1:11" s="27" customFormat="1" ht="14.15" customHeight="1" x14ac:dyDescent="0.3">
      <c r="A6" s="7" t="s">
        <v>11</v>
      </c>
      <c r="B6" s="27" t="s">
        <v>188</v>
      </c>
      <c r="C6" s="193" t="s">
        <v>189</v>
      </c>
      <c r="D6" s="193"/>
      <c r="E6" s="28" t="s">
        <v>79</v>
      </c>
      <c r="F6" s="26" t="s">
        <v>77</v>
      </c>
      <c r="G6" s="193" t="s">
        <v>6</v>
      </c>
      <c r="H6" s="194"/>
      <c r="I6" s="26"/>
      <c r="J6" s="26"/>
      <c r="K6" s="26"/>
    </row>
    <row r="7" spans="1:11" s="27" customFormat="1" ht="14.5" customHeight="1" x14ac:dyDescent="0.3">
      <c r="C7" s="193"/>
      <c r="D7" s="193"/>
      <c r="E7" s="30"/>
      <c r="F7" s="97" t="s">
        <v>90</v>
      </c>
      <c r="G7" s="102" t="s">
        <v>91</v>
      </c>
      <c r="H7" s="26"/>
      <c r="I7" s="26"/>
      <c r="J7" s="26"/>
      <c r="K7" s="26"/>
    </row>
    <row r="8" spans="1:11" s="27" customFormat="1" ht="14.5" customHeight="1" x14ac:dyDescent="0.3">
      <c r="A8" s="43" t="s">
        <v>29</v>
      </c>
      <c r="B8" s="168" t="s">
        <v>184</v>
      </c>
      <c r="C8" s="53" t="s">
        <v>41</v>
      </c>
      <c r="D8" s="54"/>
      <c r="E8" s="30"/>
      <c r="F8" s="97"/>
      <c r="G8" s="102"/>
      <c r="H8" s="26"/>
      <c r="I8" s="26"/>
      <c r="J8" s="26"/>
      <c r="K8" s="26"/>
    </row>
    <row r="9" spans="1:11" s="27" customFormat="1" ht="14.5" customHeight="1" x14ac:dyDescent="0.3">
      <c r="A9" s="7" t="s">
        <v>30</v>
      </c>
      <c r="B9" s="168" t="s">
        <v>181</v>
      </c>
      <c r="C9" s="53" t="s">
        <v>41</v>
      </c>
      <c r="E9" s="28" t="s">
        <v>78</v>
      </c>
      <c r="F9" s="97">
        <v>7</v>
      </c>
      <c r="G9" s="211" t="s">
        <v>80</v>
      </c>
      <c r="H9" s="194"/>
      <c r="I9" s="26"/>
      <c r="J9" s="26"/>
      <c r="K9" s="26"/>
    </row>
    <row r="10" spans="1:11" s="27" customFormat="1" ht="14.5" customHeight="1" x14ac:dyDescent="0.3">
      <c r="A10" s="102" t="s">
        <v>125</v>
      </c>
      <c r="E10" s="102" t="s">
        <v>12</v>
      </c>
      <c r="F10" s="27" t="s">
        <v>190</v>
      </c>
      <c r="G10" s="193" t="s">
        <v>189</v>
      </c>
      <c r="H10" s="193"/>
      <c r="I10" s="26"/>
      <c r="J10" s="26"/>
      <c r="K10" s="26"/>
    </row>
    <row r="11" spans="1:11" s="27" customFormat="1" ht="14.5" customHeight="1" x14ac:dyDescent="0.3">
      <c r="C11" s="102"/>
      <c r="D11" s="102"/>
      <c r="E11" s="102" t="s">
        <v>13</v>
      </c>
      <c r="F11" s="27" t="s">
        <v>190</v>
      </c>
      <c r="G11" s="193" t="s">
        <v>189</v>
      </c>
      <c r="H11" s="193"/>
      <c r="I11" s="26"/>
      <c r="J11" s="26"/>
      <c r="K11" s="26"/>
    </row>
    <row r="12" spans="1:11" s="27" customFormat="1" ht="14.15" customHeight="1" x14ac:dyDescent="0.3">
      <c r="A12" s="102" t="s">
        <v>187</v>
      </c>
      <c r="B12" s="27" t="s">
        <v>215</v>
      </c>
      <c r="C12" s="193" t="s">
        <v>189</v>
      </c>
      <c r="D12" s="193"/>
      <c r="E12" s="29" t="s">
        <v>22</v>
      </c>
      <c r="F12" s="27" t="s">
        <v>191</v>
      </c>
      <c r="G12" s="193" t="s">
        <v>183</v>
      </c>
      <c r="H12" s="194"/>
      <c r="I12" s="26"/>
      <c r="J12" s="26"/>
      <c r="K12" s="26"/>
    </row>
    <row r="13" spans="1:11" s="27" customFormat="1" ht="14.15" customHeight="1" x14ac:dyDescent="0.3">
      <c r="C13" s="193"/>
      <c r="D13" s="193"/>
      <c r="E13" s="31"/>
      <c r="F13" s="97"/>
      <c r="G13" s="26"/>
      <c r="H13" s="26"/>
      <c r="I13" s="26"/>
      <c r="J13" s="26"/>
      <c r="K13" s="26"/>
    </row>
    <row r="14" spans="1:11" s="27" customFormat="1" ht="15" customHeight="1" x14ac:dyDescent="0.3">
      <c r="A14" s="29"/>
      <c r="C14"/>
      <c r="D14"/>
      <c r="E14" s="31"/>
      <c r="F14" s="97"/>
      <c r="G14" s="26"/>
      <c r="H14" s="26"/>
      <c r="I14" s="26"/>
      <c r="J14" s="26"/>
      <c r="K14" s="26"/>
    </row>
    <row r="15" spans="1:11" s="27" customFormat="1" ht="13.5" customHeight="1" x14ac:dyDescent="0.3">
      <c r="A15" s="170" t="s">
        <v>21</v>
      </c>
      <c r="B15" s="198" t="s">
        <v>185</v>
      </c>
      <c r="C15" s="199"/>
      <c r="D15" s="199"/>
      <c r="E15" s="27" t="s">
        <v>186</v>
      </c>
      <c r="I15" s="26"/>
      <c r="J15" s="26"/>
      <c r="K15" s="26"/>
    </row>
    <row r="16" spans="1:11" s="27" customFormat="1" ht="13.5" customHeight="1" x14ac:dyDescent="0.3">
      <c r="A16" s="29"/>
      <c r="C16"/>
      <c r="D16"/>
      <c r="I16" s="26"/>
      <c r="J16" s="26"/>
      <c r="K16" s="26"/>
    </row>
    <row r="17" spans="1:11" s="27" customFormat="1" ht="15.65" customHeight="1" x14ac:dyDescent="0.3">
      <c r="A17" s="27" t="s">
        <v>124</v>
      </c>
      <c r="E17" s="29"/>
      <c r="G17" s="7"/>
      <c r="H17"/>
      <c r="I17" s="26"/>
      <c r="J17" s="26"/>
      <c r="K17" s="26"/>
    </row>
    <row r="18" spans="1:11" s="27" customFormat="1" ht="13.5" customHeight="1" thickBot="1" x14ac:dyDescent="0.35">
      <c r="A18" s="29"/>
      <c r="C18" s="7"/>
      <c r="D18" s="26"/>
      <c r="E18" s="31"/>
      <c r="F18" s="26"/>
      <c r="G18" s="26"/>
      <c r="H18" s="26"/>
      <c r="I18" s="26"/>
      <c r="J18" s="26"/>
      <c r="K18" s="26"/>
    </row>
    <row r="19" spans="1:11" s="8" customFormat="1" ht="18.649999999999999" customHeight="1" thickBot="1" x14ac:dyDescent="0.35">
      <c r="A19" s="207" t="s">
        <v>14</v>
      </c>
      <c r="B19" s="208"/>
      <c r="C19" s="208"/>
      <c r="D19" s="208"/>
      <c r="E19" s="208"/>
      <c r="F19" s="208"/>
      <c r="G19" s="206"/>
      <c r="H19" s="206"/>
      <c r="I19" s="9"/>
      <c r="J19" s="9"/>
      <c r="K19" s="10"/>
    </row>
    <row r="20" spans="1:11" s="9" customFormat="1" ht="47.15" customHeight="1" x14ac:dyDescent="0.3">
      <c r="A20" s="11" t="s">
        <v>18</v>
      </c>
      <c r="B20" s="12" t="s">
        <v>0</v>
      </c>
      <c r="C20" s="11" t="s">
        <v>17</v>
      </c>
      <c r="D20" s="12" t="s">
        <v>0</v>
      </c>
      <c r="E20" s="39" t="s">
        <v>19</v>
      </c>
      <c r="F20" s="12" t="s">
        <v>0</v>
      </c>
      <c r="G20" s="39" t="s">
        <v>20</v>
      </c>
      <c r="H20" s="12" t="s">
        <v>0</v>
      </c>
      <c r="K20" s="13"/>
    </row>
    <row r="21" spans="1:11" s="9" customFormat="1" ht="15" customHeight="1" x14ac:dyDescent="0.3">
      <c r="A21" s="14" t="s">
        <v>7</v>
      </c>
      <c r="B21" s="15">
        <f>'Fringe Benefits Details'!B11</f>
        <v>6.2E-2</v>
      </c>
      <c r="C21" s="14" t="s">
        <v>7</v>
      </c>
      <c r="D21" s="15">
        <f>B21</f>
        <v>6.2E-2</v>
      </c>
      <c r="E21" s="14" t="s">
        <v>7</v>
      </c>
      <c r="F21" s="15">
        <f>D21</f>
        <v>6.2E-2</v>
      </c>
      <c r="G21" s="14" t="s">
        <v>7</v>
      </c>
      <c r="H21" s="15">
        <f>F21</f>
        <v>6.2E-2</v>
      </c>
      <c r="K21" s="16"/>
    </row>
    <row r="22" spans="1:11" s="9" customFormat="1" ht="15" customHeight="1" x14ac:dyDescent="0.3">
      <c r="A22" s="14" t="s">
        <v>8</v>
      </c>
      <c r="B22" s="15">
        <f>'Fringe Benefits Details'!B12</f>
        <v>1.4500000000000001E-2</v>
      </c>
      <c r="C22" s="14" t="s">
        <v>8</v>
      </c>
      <c r="D22" s="15">
        <f>B22</f>
        <v>1.4500000000000001E-2</v>
      </c>
      <c r="E22" s="14" t="s">
        <v>8</v>
      </c>
      <c r="F22" s="15">
        <f>D22</f>
        <v>1.4500000000000001E-2</v>
      </c>
      <c r="G22" s="14" t="s">
        <v>8</v>
      </c>
      <c r="H22" s="15">
        <f>F22</f>
        <v>1.4500000000000001E-2</v>
      </c>
      <c r="K22" s="16"/>
    </row>
    <row r="23" spans="1:11" s="9" customFormat="1" ht="15" customHeight="1" x14ac:dyDescent="0.3">
      <c r="A23" s="14" t="s">
        <v>103</v>
      </c>
      <c r="B23" s="17">
        <f>'Fringe Benefits Details'!B13</f>
        <v>4.4400000000000004E-3</v>
      </c>
      <c r="C23" s="14" t="s">
        <v>103</v>
      </c>
      <c r="D23" s="17">
        <f>B23</f>
        <v>4.4400000000000004E-3</v>
      </c>
      <c r="E23" s="14" t="s">
        <v>100</v>
      </c>
      <c r="F23" s="165">
        <f>D23</f>
        <v>4.4400000000000004E-3</v>
      </c>
      <c r="G23" s="14" t="s">
        <v>100</v>
      </c>
      <c r="H23" s="165">
        <f>F23</f>
        <v>4.4400000000000004E-3</v>
      </c>
      <c r="K23" s="16"/>
    </row>
    <row r="24" spans="1:11" s="9" customFormat="1" ht="16.5" customHeight="1" x14ac:dyDescent="0.3">
      <c r="A24" s="18" t="s">
        <v>15</v>
      </c>
      <c r="B24" s="166">
        <f>'Fringe Benefits Details'!C14</f>
        <v>4.7000000000000002E-3</v>
      </c>
      <c r="C24" s="18" t="s">
        <v>9</v>
      </c>
      <c r="D24" s="165">
        <f>'Fringe Benefits Details'!D14</f>
        <v>1.2200000000000001E-2</v>
      </c>
      <c r="E24" s="18" t="s">
        <v>9</v>
      </c>
      <c r="F24" s="166">
        <f>B24</f>
        <v>4.7000000000000002E-3</v>
      </c>
      <c r="G24" s="18" t="s">
        <v>9</v>
      </c>
      <c r="H24" s="17">
        <f>D24</f>
        <v>1.2200000000000001E-2</v>
      </c>
      <c r="K24" s="16"/>
    </row>
    <row r="25" spans="1:11" s="9" customFormat="1" ht="15" customHeight="1" x14ac:dyDescent="0.3">
      <c r="A25" s="14" t="s">
        <v>102</v>
      </c>
      <c r="B25" s="166">
        <f>'Fringe Benefits Details'!F22</f>
        <v>0.33832499999999999</v>
      </c>
      <c r="C25" s="14" t="s">
        <v>10</v>
      </c>
      <c r="D25" s="166">
        <f>B25</f>
        <v>0.33832499999999999</v>
      </c>
      <c r="E25" s="34" t="s">
        <v>6</v>
      </c>
      <c r="F25" s="116"/>
      <c r="G25" s="34" t="s">
        <v>6</v>
      </c>
      <c r="H25" s="116"/>
      <c r="K25" s="16"/>
    </row>
    <row r="26" spans="1:11" s="9" customFormat="1" ht="15" customHeight="1" x14ac:dyDescent="0.3">
      <c r="A26" s="14" t="s">
        <v>1</v>
      </c>
      <c r="B26" s="17">
        <f>'Fringe Benefits Details'!A43</f>
        <v>0.17259999999999998</v>
      </c>
      <c r="C26" s="14" t="s">
        <v>1</v>
      </c>
      <c r="D26" s="17">
        <f>B26</f>
        <v>0.17259999999999998</v>
      </c>
      <c r="E26" s="34" t="s">
        <v>6</v>
      </c>
      <c r="F26" s="116"/>
      <c r="G26" s="34" t="s">
        <v>6</v>
      </c>
      <c r="H26" s="116"/>
      <c r="K26" s="16"/>
    </row>
    <row r="27" spans="1:11" s="9" customFormat="1" ht="11.15" customHeight="1" thickBot="1" x14ac:dyDescent="0.35">
      <c r="A27" s="18" t="s">
        <v>6</v>
      </c>
      <c r="B27" s="19" t="s">
        <v>6</v>
      </c>
      <c r="C27" s="18" t="s">
        <v>6</v>
      </c>
      <c r="D27" s="19" t="s">
        <v>6</v>
      </c>
      <c r="E27" s="20" t="s">
        <v>6</v>
      </c>
      <c r="F27" s="19" t="s">
        <v>6</v>
      </c>
      <c r="G27" s="20" t="s">
        <v>6</v>
      </c>
      <c r="H27" s="19" t="s">
        <v>6</v>
      </c>
      <c r="K27" s="21"/>
    </row>
    <row r="28" spans="1:11" s="9" customFormat="1" ht="14.15" customHeight="1" thickBot="1" x14ac:dyDescent="0.35">
      <c r="A28" s="41" t="s">
        <v>16</v>
      </c>
      <c r="B28" s="32">
        <f>SUM(B21:B27)</f>
        <v>0.59656500000000001</v>
      </c>
      <c r="C28" s="41" t="s">
        <v>16</v>
      </c>
      <c r="D28" s="32">
        <f>SUM(D21:D27)</f>
        <v>0.60406499999999996</v>
      </c>
      <c r="E28" s="42" t="s">
        <v>16</v>
      </c>
      <c r="F28" s="35">
        <f>SUM(F21:F26)</f>
        <v>8.5639999999999994E-2</v>
      </c>
      <c r="G28" s="42" t="s">
        <v>16</v>
      </c>
      <c r="H28" s="35">
        <f>SUM(H21:H26)</f>
        <v>9.3140000000000001E-2</v>
      </c>
      <c r="K28" s="22"/>
    </row>
    <row r="29" spans="1:11" s="9" customFormat="1" ht="13.5" customHeight="1" x14ac:dyDescent="0.3">
      <c r="A29" s="60" t="s">
        <v>38</v>
      </c>
      <c r="B29" s="37"/>
      <c r="C29" s="38"/>
      <c r="D29" s="37"/>
      <c r="E29" s="36"/>
      <c r="F29" s="37"/>
      <c r="G29" s="36"/>
      <c r="H29" s="37"/>
      <c r="K29" s="24"/>
    </row>
    <row r="30" spans="1:11" s="9" customFormat="1" ht="13.5" customHeight="1" x14ac:dyDescent="0.3">
      <c r="A30" s="117" t="s">
        <v>104</v>
      </c>
      <c r="B30" s="37"/>
      <c r="C30" s="38"/>
      <c r="D30" s="37"/>
      <c r="E30" s="36"/>
      <c r="F30" s="37"/>
      <c r="K30" s="24"/>
    </row>
    <row r="31" spans="1:11" s="9" customFormat="1" ht="14.5" customHeight="1" x14ac:dyDescent="0.3">
      <c r="A31" s="33"/>
      <c r="B31" s="24"/>
      <c r="C31" s="23"/>
      <c r="D31" s="24"/>
      <c r="E31" s="23"/>
      <c r="F31" s="24"/>
      <c r="G31" s="23"/>
      <c r="H31" s="24"/>
      <c r="I31" s="23"/>
      <c r="J31" s="24"/>
      <c r="K31" s="24"/>
    </row>
    <row r="32" spans="1:11" s="9" customFormat="1" ht="14.5" customHeight="1" x14ac:dyDescent="0.3">
      <c r="A32" s="191" t="s">
        <v>37</v>
      </c>
      <c r="B32" s="191"/>
      <c r="C32" s="191"/>
      <c r="D32" s="191"/>
      <c r="E32" s="191"/>
      <c r="F32" s="191"/>
      <c r="G32" s="192"/>
      <c r="H32" s="192"/>
      <c r="I32" s="23"/>
      <c r="J32" s="24"/>
      <c r="K32" s="24"/>
    </row>
    <row r="33" spans="1:11" ht="30" customHeight="1" x14ac:dyDescent="0.3">
      <c r="A33" s="99" t="s">
        <v>89</v>
      </c>
      <c r="B33" s="55">
        <v>0.61</v>
      </c>
      <c r="C33" s="200" t="s">
        <v>88</v>
      </c>
      <c r="D33" s="201"/>
      <c r="E33" s="98" t="s">
        <v>82</v>
      </c>
      <c r="F33" s="57">
        <v>0.56999999999999995</v>
      </c>
      <c r="G33" s="200" t="s">
        <v>88</v>
      </c>
      <c r="H33" s="201"/>
    </row>
    <row r="34" spans="1:11" s="9" customFormat="1" ht="25.5" customHeight="1" x14ac:dyDescent="0.3">
      <c r="A34" s="56" t="s">
        <v>31</v>
      </c>
      <c r="B34" s="57">
        <f>F28</f>
        <v>8.5639999999999994E-2</v>
      </c>
      <c r="C34" s="202" t="s">
        <v>35</v>
      </c>
      <c r="D34" s="190"/>
      <c r="E34" s="98" t="s">
        <v>86</v>
      </c>
      <c r="F34" s="57">
        <v>0.69</v>
      </c>
      <c r="G34" s="197" t="s">
        <v>6</v>
      </c>
      <c r="H34" s="190"/>
      <c r="J34" s="25"/>
      <c r="K34" s="25"/>
    </row>
    <row r="35" spans="1:11" ht="27" customHeight="1" x14ac:dyDescent="0.3">
      <c r="A35" s="56" t="s">
        <v>31</v>
      </c>
      <c r="B35" s="57">
        <f>H28</f>
        <v>9.3140000000000001E-2</v>
      </c>
      <c r="C35" s="189" t="s">
        <v>36</v>
      </c>
      <c r="D35" s="190"/>
      <c r="E35" s="98" t="s">
        <v>83</v>
      </c>
      <c r="F35" s="57">
        <v>0.7</v>
      </c>
      <c r="G35" s="197" t="s">
        <v>6</v>
      </c>
      <c r="H35" s="190"/>
      <c r="I35" s="7" t="s">
        <v>6</v>
      </c>
    </row>
    <row r="36" spans="1:11" ht="13" x14ac:dyDescent="0.3">
      <c r="A36" s="2" t="s">
        <v>75</v>
      </c>
      <c r="B36" s="96">
        <f>'Fringe Benefits Details'!B12</f>
        <v>1.4500000000000001E-2</v>
      </c>
      <c r="C36" s="203" t="s">
        <v>76</v>
      </c>
      <c r="D36" s="190"/>
      <c r="E36" s="98" t="s">
        <v>87</v>
      </c>
      <c r="F36" s="57">
        <v>0.82</v>
      </c>
      <c r="G36" s="197" t="s">
        <v>6</v>
      </c>
      <c r="H36" s="190"/>
    </row>
    <row r="37" spans="1:11" ht="25.5" x14ac:dyDescent="0.3">
      <c r="A37" s="58" t="s">
        <v>32</v>
      </c>
      <c r="B37" s="59">
        <v>7465</v>
      </c>
      <c r="C37" s="204" t="s">
        <v>81</v>
      </c>
      <c r="D37" s="190"/>
      <c r="E37" s="98" t="s">
        <v>84</v>
      </c>
      <c r="F37" s="57">
        <v>0.74</v>
      </c>
      <c r="G37" s="197" t="s">
        <v>6</v>
      </c>
      <c r="H37" s="190"/>
    </row>
    <row r="38" spans="1:11" ht="13" x14ac:dyDescent="0.3">
      <c r="A38" s="58" t="s">
        <v>33</v>
      </c>
      <c r="B38" s="55">
        <v>0.15</v>
      </c>
      <c r="C38" s="189" t="s">
        <v>34</v>
      </c>
      <c r="D38" s="190"/>
      <c r="E38" s="98" t="s">
        <v>85</v>
      </c>
      <c r="F38" s="57">
        <v>0.7</v>
      </c>
      <c r="G38" s="197" t="s">
        <v>6</v>
      </c>
      <c r="H38" s="190"/>
    </row>
    <row r="40" spans="1:11" x14ac:dyDescent="0.25">
      <c r="A40" s="102"/>
    </row>
    <row r="41" spans="1:11" x14ac:dyDescent="0.25">
      <c r="A41" s="172"/>
      <c r="B41" s="173"/>
    </row>
    <row r="42" spans="1:11" x14ac:dyDescent="0.25">
      <c r="A42" s="172"/>
      <c r="B42" s="173"/>
    </row>
    <row r="43" spans="1:11" x14ac:dyDescent="0.25">
      <c r="A43" s="172"/>
      <c r="B43" s="173"/>
    </row>
    <row r="44" spans="1:11" x14ac:dyDescent="0.25">
      <c r="A44" s="172"/>
      <c r="B44" s="173"/>
    </row>
    <row r="45" spans="1:11" x14ac:dyDescent="0.25">
      <c r="A45" s="172"/>
      <c r="B45" s="173"/>
    </row>
    <row r="46" spans="1:11" x14ac:dyDescent="0.25">
      <c r="A46" s="172"/>
      <c r="B46" s="174"/>
    </row>
    <row r="47" spans="1:11" x14ac:dyDescent="0.25">
      <c r="A47" s="101"/>
      <c r="B47" s="174"/>
    </row>
    <row r="48" spans="1:11" x14ac:dyDescent="0.25">
      <c r="A48" s="101"/>
    </row>
    <row r="49" spans="1:1" ht="13" x14ac:dyDescent="0.3">
      <c r="A49" s="149" t="s">
        <v>216</v>
      </c>
    </row>
    <row r="51" spans="1:1" ht="13" x14ac:dyDescent="0.3">
      <c r="A51" s="132"/>
    </row>
  </sheetData>
  <mergeCells count="27">
    <mergeCell ref="C37:D37"/>
    <mergeCell ref="C7:D7"/>
    <mergeCell ref="A2:H2"/>
    <mergeCell ref="A19:H19"/>
    <mergeCell ref="C6:D6"/>
    <mergeCell ref="G10:H10"/>
    <mergeCell ref="G11:H11"/>
    <mergeCell ref="A4:H4"/>
    <mergeCell ref="G9:H9"/>
    <mergeCell ref="C12:D12"/>
    <mergeCell ref="C13:D13"/>
    <mergeCell ref="C38:D38"/>
    <mergeCell ref="A32:H32"/>
    <mergeCell ref="G6:H6"/>
    <mergeCell ref="A3:H3"/>
    <mergeCell ref="G38:H38"/>
    <mergeCell ref="G12:H12"/>
    <mergeCell ref="B15:D15"/>
    <mergeCell ref="C33:D33"/>
    <mergeCell ref="C34:D34"/>
    <mergeCell ref="C35:D35"/>
    <mergeCell ref="C36:D36"/>
    <mergeCell ref="G33:H33"/>
    <mergeCell ref="G34:H34"/>
    <mergeCell ref="G35:H35"/>
    <mergeCell ref="G36:H36"/>
    <mergeCell ref="G37:H37"/>
  </mergeCells>
  <phoneticPr fontId="0" type="noConversion"/>
  <hyperlinks>
    <hyperlink ref="G33" r:id="rId1" xr:uid="{415A8D0E-5F51-49A8-ADB9-E9C39D4E8B94}"/>
    <hyperlink ref="C33" r:id="rId2" xr:uid="{E97EDD36-EAA7-40B4-B389-EAF9E56E2176}"/>
  </hyperlinks>
  <pageMargins left="1" right="0" top="0" bottom="0" header="0" footer="0"/>
  <pageSetup scale="9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37277-C6B9-49C4-B7EF-1584648B5D87}">
  <dimension ref="A1:V49"/>
  <sheetViews>
    <sheetView topLeftCell="E1" workbookViewId="0">
      <selection activeCell="Q14" sqref="Q14"/>
    </sheetView>
  </sheetViews>
  <sheetFormatPr defaultRowHeight="12.5" x14ac:dyDescent="0.25"/>
  <cols>
    <col min="1" max="1" width="18.81640625" customWidth="1"/>
    <col min="2" max="2" width="13.453125" customWidth="1"/>
    <col min="3" max="3" width="17" customWidth="1"/>
    <col min="4" max="4" width="10.7265625" customWidth="1"/>
    <col min="5" max="5" width="12.1796875" customWidth="1"/>
    <col min="6" max="6" width="12" customWidth="1"/>
    <col min="7" max="7" width="11.26953125" customWidth="1"/>
    <col min="8" max="8" width="14.1796875" customWidth="1"/>
    <col min="9" max="9" width="0" hidden="1" customWidth="1"/>
    <col min="10" max="10" width="15.7265625" hidden="1" customWidth="1"/>
    <col min="11" max="11" width="10.453125" hidden="1" customWidth="1"/>
    <col min="12" max="12" width="9.81640625" hidden="1" customWidth="1"/>
    <col min="13" max="13" width="20.54296875" hidden="1" customWidth="1"/>
    <col min="14" max="14" width="0" hidden="1" customWidth="1"/>
    <col min="15" max="15" width="6.81640625" hidden="1" customWidth="1"/>
    <col min="16" max="16" width="0" hidden="1" customWidth="1"/>
    <col min="257" max="257" width="18.81640625" customWidth="1"/>
    <col min="258" max="258" width="13.453125" customWidth="1"/>
    <col min="259" max="259" width="17" customWidth="1"/>
    <col min="260" max="260" width="10.7265625" customWidth="1"/>
    <col min="261" max="261" width="12.1796875" customWidth="1"/>
    <col min="262" max="262" width="12" customWidth="1"/>
    <col min="263" max="263" width="11.26953125" customWidth="1"/>
    <col min="265" max="272" width="0" hidden="1" customWidth="1"/>
    <col min="513" max="513" width="18.81640625" customWidth="1"/>
    <col min="514" max="514" width="13.453125" customWidth="1"/>
    <col min="515" max="515" width="17" customWidth="1"/>
    <col min="516" max="516" width="10.7265625" customWidth="1"/>
    <col min="517" max="517" width="12.1796875" customWidth="1"/>
    <col min="518" max="518" width="12" customWidth="1"/>
    <col min="519" max="519" width="11.26953125" customWidth="1"/>
    <col min="521" max="528" width="0" hidden="1" customWidth="1"/>
    <col min="769" max="769" width="18.81640625" customWidth="1"/>
    <col min="770" max="770" width="13.453125" customWidth="1"/>
    <col min="771" max="771" width="17" customWidth="1"/>
    <col min="772" max="772" width="10.7265625" customWidth="1"/>
    <col min="773" max="773" width="12.1796875" customWidth="1"/>
    <col min="774" max="774" width="12" customWidth="1"/>
    <col min="775" max="775" width="11.26953125" customWidth="1"/>
    <col min="777" max="784" width="0" hidden="1" customWidth="1"/>
    <col min="1025" max="1025" width="18.81640625" customWidth="1"/>
    <col min="1026" max="1026" width="13.453125" customWidth="1"/>
    <col min="1027" max="1027" width="17" customWidth="1"/>
    <col min="1028" max="1028" width="10.7265625" customWidth="1"/>
    <col min="1029" max="1029" width="12.1796875" customWidth="1"/>
    <col min="1030" max="1030" width="12" customWidth="1"/>
    <col min="1031" max="1031" width="11.26953125" customWidth="1"/>
    <col min="1033" max="1040" width="0" hidden="1" customWidth="1"/>
    <col min="1281" max="1281" width="18.81640625" customWidth="1"/>
    <col min="1282" max="1282" width="13.453125" customWidth="1"/>
    <col min="1283" max="1283" width="17" customWidth="1"/>
    <col min="1284" max="1284" width="10.7265625" customWidth="1"/>
    <col min="1285" max="1285" width="12.1796875" customWidth="1"/>
    <col min="1286" max="1286" width="12" customWidth="1"/>
    <col min="1287" max="1287" width="11.26953125" customWidth="1"/>
    <col min="1289" max="1296" width="0" hidden="1" customWidth="1"/>
    <col min="1537" max="1537" width="18.81640625" customWidth="1"/>
    <col min="1538" max="1538" width="13.453125" customWidth="1"/>
    <col min="1539" max="1539" width="17" customWidth="1"/>
    <col min="1540" max="1540" width="10.7265625" customWidth="1"/>
    <col min="1541" max="1541" width="12.1796875" customWidth="1"/>
    <col min="1542" max="1542" width="12" customWidth="1"/>
    <col min="1543" max="1543" width="11.26953125" customWidth="1"/>
    <col min="1545" max="1552" width="0" hidden="1" customWidth="1"/>
    <col min="1793" max="1793" width="18.81640625" customWidth="1"/>
    <col min="1794" max="1794" width="13.453125" customWidth="1"/>
    <col min="1795" max="1795" width="17" customWidth="1"/>
    <col min="1796" max="1796" width="10.7265625" customWidth="1"/>
    <col min="1797" max="1797" width="12.1796875" customWidth="1"/>
    <col min="1798" max="1798" width="12" customWidth="1"/>
    <col min="1799" max="1799" width="11.26953125" customWidth="1"/>
    <col min="1801" max="1808" width="0" hidden="1" customWidth="1"/>
    <col min="2049" max="2049" width="18.81640625" customWidth="1"/>
    <col min="2050" max="2050" width="13.453125" customWidth="1"/>
    <col min="2051" max="2051" width="17" customWidth="1"/>
    <col min="2052" max="2052" width="10.7265625" customWidth="1"/>
    <col min="2053" max="2053" width="12.1796875" customWidth="1"/>
    <col min="2054" max="2054" width="12" customWidth="1"/>
    <col min="2055" max="2055" width="11.26953125" customWidth="1"/>
    <col min="2057" max="2064" width="0" hidden="1" customWidth="1"/>
    <col min="2305" max="2305" width="18.81640625" customWidth="1"/>
    <col min="2306" max="2306" width="13.453125" customWidth="1"/>
    <col min="2307" max="2307" width="17" customWidth="1"/>
    <col min="2308" max="2308" width="10.7265625" customWidth="1"/>
    <col min="2309" max="2309" width="12.1796875" customWidth="1"/>
    <col min="2310" max="2310" width="12" customWidth="1"/>
    <col min="2311" max="2311" width="11.26953125" customWidth="1"/>
    <col min="2313" max="2320" width="0" hidden="1" customWidth="1"/>
    <col min="2561" max="2561" width="18.81640625" customWidth="1"/>
    <col min="2562" max="2562" width="13.453125" customWidth="1"/>
    <col min="2563" max="2563" width="17" customWidth="1"/>
    <col min="2564" max="2564" width="10.7265625" customWidth="1"/>
    <col min="2565" max="2565" width="12.1796875" customWidth="1"/>
    <col min="2566" max="2566" width="12" customWidth="1"/>
    <col min="2567" max="2567" width="11.26953125" customWidth="1"/>
    <col min="2569" max="2576" width="0" hidden="1" customWidth="1"/>
    <col min="2817" max="2817" width="18.81640625" customWidth="1"/>
    <col min="2818" max="2818" width="13.453125" customWidth="1"/>
    <col min="2819" max="2819" width="17" customWidth="1"/>
    <col min="2820" max="2820" width="10.7265625" customWidth="1"/>
    <col min="2821" max="2821" width="12.1796875" customWidth="1"/>
    <col min="2822" max="2822" width="12" customWidth="1"/>
    <col min="2823" max="2823" width="11.26953125" customWidth="1"/>
    <col min="2825" max="2832" width="0" hidden="1" customWidth="1"/>
    <col min="3073" max="3073" width="18.81640625" customWidth="1"/>
    <col min="3074" max="3074" width="13.453125" customWidth="1"/>
    <col min="3075" max="3075" width="17" customWidth="1"/>
    <col min="3076" max="3076" width="10.7265625" customWidth="1"/>
    <col min="3077" max="3077" width="12.1796875" customWidth="1"/>
    <col min="3078" max="3078" width="12" customWidth="1"/>
    <col min="3079" max="3079" width="11.26953125" customWidth="1"/>
    <col min="3081" max="3088" width="0" hidden="1" customWidth="1"/>
    <col min="3329" max="3329" width="18.81640625" customWidth="1"/>
    <col min="3330" max="3330" width="13.453125" customWidth="1"/>
    <col min="3331" max="3331" width="17" customWidth="1"/>
    <col min="3332" max="3332" width="10.7265625" customWidth="1"/>
    <col min="3333" max="3333" width="12.1796875" customWidth="1"/>
    <col min="3334" max="3334" width="12" customWidth="1"/>
    <col min="3335" max="3335" width="11.26953125" customWidth="1"/>
    <col min="3337" max="3344" width="0" hidden="1" customWidth="1"/>
    <col min="3585" max="3585" width="18.81640625" customWidth="1"/>
    <col min="3586" max="3586" width="13.453125" customWidth="1"/>
    <col min="3587" max="3587" width="17" customWidth="1"/>
    <col min="3588" max="3588" width="10.7265625" customWidth="1"/>
    <col min="3589" max="3589" width="12.1796875" customWidth="1"/>
    <col min="3590" max="3590" width="12" customWidth="1"/>
    <col min="3591" max="3591" width="11.26953125" customWidth="1"/>
    <col min="3593" max="3600" width="0" hidden="1" customWidth="1"/>
    <col min="3841" max="3841" width="18.81640625" customWidth="1"/>
    <col min="3842" max="3842" width="13.453125" customWidth="1"/>
    <col min="3843" max="3843" width="17" customWidth="1"/>
    <col min="3844" max="3844" width="10.7265625" customWidth="1"/>
    <col min="3845" max="3845" width="12.1796875" customWidth="1"/>
    <col min="3846" max="3846" width="12" customWidth="1"/>
    <col min="3847" max="3847" width="11.26953125" customWidth="1"/>
    <col min="3849" max="3856" width="0" hidden="1" customWidth="1"/>
    <col min="4097" max="4097" width="18.81640625" customWidth="1"/>
    <col min="4098" max="4098" width="13.453125" customWidth="1"/>
    <col min="4099" max="4099" width="17" customWidth="1"/>
    <col min="4100" max="4100" width="10.7265625" customWidth="1"/>
    <col min="4101" max="4101" width="12.1796875" customWidth="1"/>
    <col min="4102" max="4102" width="12" customWidth="1"/>
    <col min="4103" max="4103" width="11.26953125" customWidth="1"/>
    <col min="4105" max="4112" width="0" hidden="1" customWidth="1"/>
    <col min="4353" max="4353" width="18.81640625" customWidth="1"/>
    <col min="4354" max="4354" width="13.453125" customWidth="1"/>
    <col min="4355" max="4355" width="17" customWidth="1"/>
    <col min="4356" max="4356" width="10.7265625" customWidth="1"/>
    <col min="4357" max="4357" width="12.1796875" customWidth="1"/>
    <col min="4358" max="4358" width="12" customWidth="1"/>
    <col min="4359" max="4359" width="11.26953125" customWidth="1"/>
    <col min="4361" max="4368" width="0" hidden="1" customWidth="1"/>
    <col min="4609" max="4609" width="18.81640625" customWidth="1"/>
    <col min="4610" max="4610" width="13.453125" customWidth="1"/>
    <col min="4611" max="4611" width="17" customWidth="1"/>
    <col min="4612" max="4612" width="10.7265625" customWidth="1"/>
    <col min="4613" max="4613" width="12.1796875" customWidth="1"/>
    <col min="4614" max="4614" width="12" customWidth="1"/>
    <col min="4615" max="4615" width="11.26953125" customWidth="1"/>
    <col min="4617" max="4624" width="0" hidden="1" customWidth="1"/>
    <col min="4865" max="4865" width="18.81640625" customWidth="1"/>
    <col min="4866" max="4866" width="13.453125" customWidth="1"/>
    <col min="4867" max="4867" width="17" customWidth="1"/>
    <col min="4868" max="4868" width="10.7265625" customWidth="1"/>
    <col min="4869" max="4869" width="12.1796875" customWidth="1"/>
    <col min="4870" max="4870" width="12" customWidth="1"/>
    <col min="4871" max="4871" width="11.26953125" customWidth="1"/>
    <col min="4873" max="4880" width="0" hidden="1" customWidth="1"/>
    <col min="5121" max="5121" width="18.81640625" customWidth="1"/>
    <col min="5122" max="5122" width="13.453125" customWidth="1"/>
    <col min="5123" max="5123" width="17" customWidth="1"/>
    <col min="5124" max="5124" width="10.7265625" customWidth="1"/>
    <col min="5125" max="5125" width="12.1796875" customWidth="1"/>
    <col min="5126" max="5126" width="12" customWidth="1"/>
    <col min="5127" max="5127" width="11.26953125" customWidth="1"/>
    <col min="5129" max="5136" width="0" hidden="1" customWidth="1"/>
    <col min="5377" max="5377" width="18.81640625" customWidth="1"/>
    <col min="5378" max="5378" width="13.453125" customWidth="1"/>
    <col min="5379" max="5379" width="17" customWidth="1"/>
    <col min="5380" max="5380" width="10.7265625" customWidth="1"/>
    <col min="5381" max="5381" width="12.1796875" customWidth="1"/>
    <col min="5382" max="5382" width="12" customWidth="1"/>
    <col min="5383" max="5383" width="11.26953125" customWidth="1"/>
    <col min="5385" max="5392" width="0" hidden="1" customWidth="1"/>
    <col min="5633" max="5633" width="18.81640625" customWidth="1"/>
    <col min="5634" max="5634" width="13.453125" customWidth="1"/>
    <col min="5635" max="5635" width="17" customWidth="1"/>
    <col min="5636" max="5636" width="10.7265625" customWidth="1"/>
    <col min="5637" max="5637" width="12.1796875" customWidth="1"/>
    <col min="5638" max="5638" width="12" customWidth="1"/>
    <col min="5639" max="5639" width="11.26953125" customWidth="1"/>
    <col min="5641" max="5648" width="0" hidden="1" customWidth="1"/>
    <col min="5889" max="5889" width="18.81640625" customWidth="1"/>
    <col min="5890" max="5890" width="13.453125" customWidth="1"/>
    <col min="5891" max="5891" width="17" customWidth="1"/>
    <col min="5892" max="5892" width="10.7265625" customWidth="1"/>
    <col min="5893" max="5893" width="12.1796875" customWidth="1"/>
    <col min="5894" max="5894" width="12" customWidth="1"/>
    <col min="5895" max="5895" width="11.26953125" customWidth="1"/>
    <col min="5897" max="5904" width="0" hidden="1" customWidth="1"/>
    <col min="6145" max="6145" width="18.81640625" customWidth="1"/>
    <col min="6146" max="6146" width="13.453125" customWidth="1"/>
    <col min="6147" max="6147" width="17" customWidth="1"/>
    <col min="6148" max="6148" width="10.7265625" customWidth="1"/>
    <col min="6149" max="6149" width="12.1796875" customWidth="1"/>
    <col min="6150" max="6150" width="12" customWidth="1"/>
    <col min="6151" max="6151" width="11.26953125" customWidth="1"/>
    <col min="6153" max="6160" width="0" hidden="1" customWidth="1"/>
    <col min="6401" max="6401" width="18.81640625" customWidth="1"/>
    <col min="6402" max="6402" width="13.453125" customWidth="1"/>
    <col min="6403" max="6403" width="17" customWidth="1"/>
    <col min="6404" max="6404" width="10.7265625" customWidth="1"/>
    <col min="6405" max="6405" width="12.1796875" customWidth="1"/>
    <col min="6406" max="6406" width="12" customWidth="1"/>
    <col min="6407" max="6407" width="11.26953125" customWidth="1"/>
    <col min="6409" max="6416" width="0" hidden="1" customWidth="1"/>
    <col min="6657" max="6657" width="18.81640625" customWidth="1"/>
    <col min="6658" max="6658" width="13.453125" customWidth="1"/>
    <col min="6659" max="6659" width="17" customWidth="1"/>
    <col min="6660" max="6660" width="10.7265625" customWidth="1"/>
    <col min="6661" max="6661" width="12.1796875" customWidth="1"/>
    <col min="6662" max="6662" width="12" customWidth="1"/>
    <col min="6663" max="6663" width="11.26953125" customWidth="1"/>
    <col min="6665" max="6672" width="0" hidden="1" customWidth="1"/>
    <col min="6913" max="6913" width="18.81640625" customWidth="1"/>
    <col min="6914" max="6914" width="13.453125" customWidth="1"/>
    <col min="6915" max="6915" width="17" customWidth="1"/>
    <col min="6916" max="6916" width="10.7265625" customWidth="1"/>
    <col min="6917" max="6917" width="12.1796875" customWidth="1"/>
    <col min="6918" max="6918" width="12" customWidth="1"/>
    <col min="6919" max="6919" width="11.26953125" customWidth="1"/>
    <col min="6921" max="6928" width="0" hidden="1" customWidth="1"/>
    <col min="7169" max="7169" width="18.81640625" customWidth="1"/>
    <col min="7170" max="7170" width="13.453125" customWidth="1"/>
    <col min="7171" max="7171" width="17" customWidth="1"/>
    <col min="7172" max="7172" width="10.7265625" customWidth="1"/>
    <col min="7173" max="7173" width="12.1796875" customWidth="1"/>
    <col min="7174" max="7174" width="12" customWidth="1"/>
    <col min="7175" max="7175" width="11.26953125" customWidth="1"/>
    <col min="7177" max="7184" width="0" hidden="1" customWidth="1"/>
    <col min="7425" max="7425" width="18.81640625" customWidth="1"/>
    <col min="7426" max="7426" width="13.453125" customWidth="1"/>
    <col min="7427" max="7427" width="17" customWidth="1"/>
    <col min="7428" max="7428" width="10.7265625" customWidth="1"/>
    <col min="7429" max="7429" width="12.1796875" customWidth="1"/>
    <col min="7430" max="7430" width="12" customWidth="1"/>
    <col min="7431" max="7431" width="11.26953125" customWidth="1"/>
    <col min="7433" max="7440" width="0" hidden="1" customWidth="1"/>
    <col min="7681" max="7681" width="18.81640625" customWidth="1"/>
    <col min="7682" max="7682" width="13.453125" customWidth="1"/>
    <col min="7683" max="7683" width="17" customWidth="1"/>
    <col min="7684" max="7684" width="10.7265625" customWidth="1"/>
    <col min="7685" max="7685" width="12.1796875" customWidth="1"/>
    <col min="7686" max="7686" width="12" customWidth="1"/>
    <col min="7687" max="7687" width="11.26953125" customWidth="1"/>
    <col min="7689" max="7696" width="0" hidden="1" customWidth="1"/>
    <col min="7937" max="7937" width="18.81640625" customWidth="1"/>
    <col min="7938" max="7938" width="13.453125" customWidth="1"/>
    <col min="7939" max="7939" width="17" customWidth="1"/>
    <col min="7940" max="7940" width="10.7265625" customWidth="1"/>
    <col min="7941" max="7941" width="12.1796875" customWidth="1"/>
    <col min="7942" max="7942" width="12" customWidth="1"/>
    <col min="7943" max="7943" width="11.26953125" customWidth="1"/>
    <col min="7945" max="7952" width="0" hidden="1" customWidth="1"/>
    <col min="8193" max="8193" width="18.81640625" customWidth="1"/>
    <col min="8194" max="8194" width="13.453125" customWidth="1"/>
    <col min="8195" max="8195" width="17" customWidth="1"/>
    <col min="8196" max="8196" width="10.7265625" customWidth="1"/>
    <col min="8197" max="8197" width="12.1796875" customWidth="1"/>
    <col min="8198" max="8198" width="12" customWidth="1"/>
    <col min="8199" max="8199" width="11.26953125" customWidth="1"/>
    <col min="8201" max="8208" width="0" hidden="1" customWidth="1"/>
    <col min="8449" max="8449" width="18.81640625" customWidth="1"/>
    <col min="8450" max="8450" width="13.453125" customWidth="1"/>
    <col min="8451" max="8451" width="17" customWidth="1"/>
    <col min="8452" max="8452" width="10.7265625" customWidth="1"/>
    <col min="8453" max="8453" width="12.1796875" customWidth="1"/>
    <col min="8454" max="8454" width="12" customWidth="1"/>
    <col min="8455" max="8455" width="11.26953125" customWidth="1"/>
    <col min="8457" max="8464" width="0" hidden="1" customWidth="1"/>
    <col min="8705" max="8705" width="18.81640625" customWidth="1"/>
    <col min="8706" max="8706" width="13.453125" customWidth="1"/>
    <col min="8707" max="8707" width="17" customWidth="1"/>
    <col min="8708" max="8708" width="10.7265625" customWidth="1"/>
    <col min="8709" max="8709" width="12.1796875" customWidth="1"/>
    <col min="8710" max="8710" width="12" customWidth="1"/>
    <col min="8711" max="8711" width="11.26953125" customWidth="1"/>
    <col min="8713" max="8720" width="0" hidden="1" customWidth="1"/>
    <col min="8961" max="8961" width="18.81640625" customWidth="1"/>
    <col min="8962" max="8962" width="13.453125" customWidth="1"/>
    <col min="8963" max="8963" width="17" customWidth="1"/>
    <col min="8964" max="8964" width="10.7265625" customWidth="1"/>
    <col min="8965" max="8965" width="12.1796875" customWidth="1"/>
    <col min="8966" max="8966" width="12" customWidth="1"/>
    <col min="8967" max="8967" width="11.26953125" customWidth="1"/>
    <col min="8969" max="8976" width="0" hidden="1" customWidth="1"/>
    <col min="9217" max="9217" width="18.81640625" customWidth="1"/>
    <col min="9218" max="9218" width="13.453125" customWidth="1"/>
    <col min="9219" max="9219" width="17" customWidth="1"/>
    <col min="9220" max="9220" width="10.7265625" customWidth="1"/>
    <col min="9221" max="9221" width="12.1796875" customWidth="1"/>
    <col min="9222" max="9222" width="12" customWidth="1"/>
    <col min="9223" max="9223" width="11.26953125" customWidth="1"/>
    <col min="9225" max="9232" width="0" hidden="1" customWidth="1"/>
    <col min="9473" max="9473" width="18.81640625" customWidth="1"/>
    <col min="9474" max="9474" width="13.453125" customWidth="1"/>
    <col min="9475" max="9475" width="17" customWidth="1"/>
    <col min="9476" max="9476" width="10.7265625" customWidth="1"/>
    <col min="9477" max="9477" width="12.1796875" customWidth="1"/>
    <col min="9478" max="9478" width="12" customWidth="1"/>
    <col min="9479" max="9479" width="11.26953125" customWidth="1"/>
    <col min="9481" max="9488" width="0" hidden="1" customWidth="1"/>
    <col min="9729" max="9729" width="18.81640625" customWidth="1"/>
    <col min="9730" max="9730" width="13.453125" customWidth="1"/>
    <col min="9731" max="9731" width="17" customWidth="1"/>
    <col min="9732" max="9732" width="10.7265625" customWidth="1"/>
    <col min="9733" max="9733" width="12.1796875" customWidth="1"/>
    <col min="9734" max="9734" width="12" customWidth="1"/>
    <col min="9735" max="9735" width="11.26953125" customWidth="1"/>
    <col min="9737" max="9744" width="0" hidden="1" customWidth="1"/>
    <col min="9985" max="9985" width="18.81640625" customWidth="1"/>
    <col min="9986" max="9986" width="13.453125" customWidth="1"/>
    <col min="9987" max="9987" width="17" customWidth="1"/>
    <col min="9988" max="9988" width="10.7265625" customWidth="1"/>
    <col min="9989" max="9989" width="12.1796875" customWidth="1"/>
    <col min="9990" max="9990" width="12" customWidth="1"/>
    <col min="9991" max="9991" width="11.26953125" customWidth="1"/>
    <col min="9993" max="10000" width="0" hidden="1" customWidth="1"/>
    <col min="10241" max="10241" width="18.81640625" customWidth="1"/>
    <col min="10242" max="10242" width="13.453125" customWidth="1"/>
    <col min="10243" max="10243" width="17" customWidth="1"/>
    <col min="10244" max="10244" width="10.7265625" customWidth="1"/>
    <col min="10245" max="10245" width="12.1796875" customWidth="1"/>
    <col min="10246" max="10246" width="12" customWidth="1"/>
    <col min="10247" max="10247" width="11.26953125" customWidth="1"/>
    <col min="10249" max="10256" width="0" hidden="1" customWidth="1"/>
    <col min="10497" max="10497" width="18.81640625" customWidth="1"/>
    <col min="10498" max="10498" width="13.453125" customWidth="1"/>
    <col min="10499" max="10499" width="17" customWidth="1"/>
    <col min="10500" max="10500" width="10.7265625" customWidth="1"/>
    <col min="10501" max="10501" width="12.1796875" customWidth="1"/>
    <col min="10502" max="10502" width="12" customWidth="1"/>
    <col min="10503" max="10503" width="11.26953125" customWidth="1"/>
    <col min="10505" max="10512" width="0" hidden="1" customWidth="1"/>
    <col min="10753" max="10753" width="18.81640625" customWidth="1"/>
    <col min="10754" max="10754" width="13.453125" customWidth="1"/>
    <col min="10755" max="10755" width="17" customWidth="1"/>
    <col min="10756" max="10756" width="10.7265625" customWidth="1"/>
    <col min="10757" max="10757" width="12.1796875" customWidth="1"/>
    <col min="10758" max="10758" width="12" customWidth="1"/>
    <col min="10759" max="10759" width="11.26953125" customWidth="1"/>
    <col min="10761" max="10768" width="0" hidden="1" customWidth="1"/>
    <col min="11009" max="11009" width="18.81640625" customWidth="1"/>
    <col min="11010" max="11010" width="13.453125" customWidth="1"/>
    <col min="11011" max="11011" width="17" customWidth="1"/>
    <col min="11012" max="11012" width="10.7265625" customWidth="1"/>
    <col min="11013" max="11013" width="12.1796875" customWidth="1"/>
    <col min="11014" max="11014" width="12" customWidth="1"/>
    <col min="11015" max="11015" width="11.26953125" customWidth="1"/>
    <col min="11017" max="11024" width="0" hidden="1" customWidth="1"/>
    <col min="11265" max="11265" width="18.81640625" customWidth="1"/>
    <col min="11266" max="11266" width="13.453125" customWidth="1"/>
    <col min="11267" max="11267" width="17" customWidth="1"/>
    <col min="11268" max="11268" width="10.7265625" customWidth="1"/>
    <col min="11269" max="11269" width="12.1796875" customWidth="1"/>
    <col min="11270" max="11270" width="12" customWidth="1"/>
    <col min="11271" max="11271" width="11.26953125" customWidth="1"/>
    <col min="11273" max="11280" width="0" hidden="1" customWidth="1"/>
    <col min="11521" max="11521" width="18.81640625" customWidth="1"/>
    <col min="11522" max="11522" width="13.453125" customWidth="1"/>
    <col min="11523" max="11523" width="17" customWidth="1"/>
    <col min="11524" max="11524" width="10.7265625" customWidth="1"/>
    <col min="11525" max="11525" width="12.1796875" customWidth="1"/>
    <col min="11526" max="11526" width="12" customWidth="1"/>
    <col min="11527" max="11527" width="11.26953125" customWidth="1"/>
    <col min="11529" max="11536" width="0" hidden="1" customWidth="1"/>
    <col min="11777" max="11777" width="18.81640625" customWidth="1"/>
    <col min="11778" max="11778" width="13.453125" customWidth="1"/>
    <col min="11779" max="11779" width="17" customWidth="1"/>
    <col min="11780" max="11780" width="10.7265625" customWidth="1"/>
    <col min="11781" max="11781" width="12.1796875" customWidth="1"/>
    <col min="11782" max="11782" width="12" customWidth="1"/>
    <col min="11783" max="11783" width="11.26953125" customWidth="1"/>
    <col min="11785" max="11792" width="0" hidden="1" customWidth="1"/>
    <col min="12033" max="12033" width="18.81640625" customWidth="1"/>
    <col min="12034" max="12034" width="13.453125" customWidth="1"/>
    <col min="12035" max="12035" width="17" customWidth="1"/>
    <col min="12036" max="12036" width="10.7265625" customWidth="1"/>
    <col min="12037" max="12037" width="12.1796875" customWidth="1"/>
    <col min="12038" max="12038" width="12" customWidth="1"/>
    <col min="12039" max="12039" width="11.26953125" customWidth="1"/>
    <col min="12041" max="12048" width="0" hidden="1" customWidth="1"/>
    <col min="12289" max="12289" width="18.81640625" customWidth="1"/>
    <col min="12290" max="12290" width="13.453125" customWidth="1"/>
    <col min="12291" max="12291" width="17" customWidth="1"/>
    <col min="12292" max="12292" width="10.7265625" customWidth="1"/>
    <col min="12293" max="12293" width="12.1796875" customWidth="1"/>
    <col min="12294" max="12294" width="12" customWidth="1"/>
    <col min="12295" max="12295" width="11.26953125" customWidth="1"/>
    <col min="12297" max="12304" width="0" hidden="1" customWidth="1"/>
    <col min="12545" max="12545" width="18.81640625" customWidth="1"/>
    <col min="12546" max="12546" width="13.453125" customWidth="1"/>
    <col min="12547" max="12547" width="17" customWidth="1"/>
    <col min="12548" max="12548" width="10.7265625" customWidth="1"/>
    <col min="12549" max="12549" width="12.1796875" customWidth="1"/>
    <col min="12550" max="12550" width="12" customWidth="1"/>
    <col min="12551" max="12551" width="11.26953125" customWidth="1"/>
    <col min="12553" max="12560" width="0" hidden="1" customWidth="1"/>
    <col min="12801" max="12801" width="18.81640625" customWidth="1"/>
    <col min="12802" max="12802" width="13.453125" customWidth="1"/>
    <col min="12803" max="12803" width="17" customWidth="1"/>
    <col min="12804" max="12804" width="10.7265625" customWidth="1"/>
    <col min="12805" max="12805" width="12.1796875" customWidth="1"/>
    <col min="12806" max="12806" width="12" customWidth="1"/>
    <col min="12807" max="12807" width="11.26953125" customWidth="1"/>
    <col min="12809" max="12816" width="0" hidden="1" customWidth="1"/>
    <col min="13057" max="13057" width="18.81640625" customWidth="1"/>
    <col min="13058" max="13058" width="13.453125" customWidth="1"/>
    <col min="13059" max="13059" width="17" customWidth="1"/>
    <col min="13060" max="13060" width="10.7265625" customWidth="1"/>
    <col min="13061" max="13061" width="12.1796875" customWidth="1"/>
    <col min="13062" max="13062" width="12" customWidth="1"/>
    <col min="13063" max="13063" width="11.26953125" customWidth="1"/>
    <col min="13065" max="13072" width="0" hidden="1" customWidth="1"/>
    <col min="13313" max="13313" width="18.81640625" customWidth="1"/>
    <col min="13314" max="13314" width="13.453125" customWidth="1"/>
    <col min="13315" max="13315" width="17" customWidth="1"/>
    <col min="13316" max="13316" width="10.7265625" customWidth="1"/>
    <col min="13317" max="13317" width="12.1796875" customWidth="1"/>
    <col min="13318" max="13318" width="12" customWidth="1"/>
    <col min="13319" max="13319" width="11.26953125" customWidth="1"/>
    <col min="13321" max="13328" width="0" hidden="1" customWidth="1"/>
    <col min="13569" max="13569" width="18.81640625" customWidth="1"/>
    <col min="13570" max="13570" width="13.453125" customWidth="1"/>
    <col min="13571" max="13571" width="17" customWidth="1"/>
    <col min="13572" max="13572" width="10.7265625" customWidth="1"/>
    <col min="13573" max="13573" width="12.1796875" customWidth="1"/>
    <col min="13574" max="13574" width="12" customWidth="1"/>
    <col min="13575" max="13575" width="11.26953125" customWidth="1"/>
    <col min="13577" max="13584" width="0" hidden="1" customWidth="1"/>
    <col min="13825" max="13825" width="18.81640625" customWidth="1"/>
    <col min="13826" max="13826" width="13.453125" customWidth="1"/>
    <col min="13827" max="13827" width="17" customWidth="1"/>
    <col min="13828" max="13828" width="10.7265625" customWidth="1"/>
    <col min="13829" max="13829" width="12.1796875" customWidth="1"/>
    <col min="13830" max="13830" width="12" customWidth="1"/>
    <col min="13831" max="13831" width="11.26953125" customWidth="1"/>
    <col min="13833" max="13840" width="0" hidden="1" customWidth="1"/>
    <col min="14081" max="14081" width="18.81640625" customWidth="1"/>
    <col min="14082" max="14082" width="13.453125" customWidth="1"/>
    <col min="14083" max="14083" width="17" customWidth="1"/>
    <col min="14084" max="14084" width="10.7265625" customWidth="1"/>
    <col min="14085" max="14085" width="12.1796875" customWidth="1"/>
    <col min="14086" max="14086" width="12" customWidth="1"/>
    <col min="14087" max="14087" width="11.26953125" customWidth="1"/>
    <col min="14089" max="14096" width="0" hidden="1" customWidth="1"/>
    <col min="14337" max="14337" width="18.81640625" customWidth="1"/>
    <col min="14338" max="14338" width="13.453125" customWidth="1"/>
    <col min="14339" max="14339" width="17" customWidth="1"/>
    <col min="14340" max="14340" width="10.7265625" customWidth="1"/>
    <col min="14341" max="14341" width="12.1796875" customWidth="1"/>
    <col min="14342" max="14342" width="12" customWidth="1"/>
    <col min="14343" max="14343" width="11.26953125" customWidth="1"/>
    <col min="14345" max="14352" width="0" hidden="1" customWidth="1"/>
    <col min="14593" max="14593" width="18.81640625" customWidth="1"/>
    <col min="14594" max="14594" width="13.453125" customWidth="1"/>
    <col min="14595" max="14595" width="17" customWidth="1"/>
    <col min="14596" max="14596" width="10.7265625" customWidth="1"/>
    <col min="14597" max="14597" width="12.1796875" customWidth="1"/>
    <col min="14598" max="14598" width="12" customWidth="1"/>
    <col min="14599" max="14599" width="11.26953125" customWidth="1"/>
    <col min="14601" max="14608" width="0" hidden="1" customWidth="1"/>
    <col min="14849" max="14849" width="18.81640625" customWidth="1"/>
    <col min="14850" max="14850" width="13.453125" customWidth="1"/>
    <col min="14851" max="14851" width="17" customWidth="1"/>
    <col min="14852" max="14852" width="10.7265625" customWidth="1"/>
    <col min="14853" max="14853" width="12.1796875" customWidth="1"/>
    <col min="14854" max="14854" width="12" customWidth="1"/>
    <col min="14855" max="14855" width="11.26953125" customWidth="1"/>
    <col min="14857" max="14864" width="0" hidden="1" customWidth="1"/>
    <col min="15105" max="15105" width="18.81640625" customWidth="1"/>
    <col min="15106" max="15106" width="13.453125" customWidth="1"/>
    <col min="15107" max="15107" width="17" customWidth="1"/>
    <col min="15108" max="15108" width="10.7265625" customWidth="1"/>
    <col min="15109" max="15109" width="12.1796875" customWidth="1"/>
    <col min="15110" max="15110" width="12" customWidth="1"/>
    <col min="15111" max="15111" width="11.26953125" customWidth="1"/>
    <col min="15113" max="15120" width="0" hidden="1" customWidth="1"/>
    <col min="15361" max="15361" width="18.81640625" customWidth="1"/>
    <col min="15362" max="15362" width="13.453125" customWidth="1"/>
    <col min="15363" max="15363" width="17" customWidth="1"/>
    <col min="15364" max="15364" width="10.7265625" customWidth="1"/>
    <col min="15365" max="15365" width="12.1796875" customWidth="1"/>
    <col min="15366" max="15366" width="12" customWidth="1"/>
    <col min="15367" max="15367" width="11.26953125" customWidth="1"/>
    <col min="15369" max="15376" width="0" hidden="1" customWidth="1"/>
    <col min="15617" max="15617" width="18.81640625" customWidth="1"/>
    <col min="15618" max="15618" width="13.453125" customWidth="1"/>
    <col min="15619" max="15619" width="17" customWidth="1"/>
    <col min="15620" max="15620" width="10.7265625" customWidth="1"/>
    <col min="15621" max="15621" width="12.1796875" customWidth="1"/>
    <col min="15622" max="15622" width="12" customWidth="1"/>
    <col min="15623" max="15623" width="11.26953125" customWidth="1"/>
    <col min="15625" max="15632" width="0" hidden="1" customWidth="1"/>
    <col min="15873" max="15873" width="18.81640625" customWidth="1"/>
    <col min="15874" max="15874" width="13.453125" customWidth="1"/>
    <col min="15875" max="15875" width="17" customWidth="1"/>
    <col min="15876" max="15876" width="10.7265625" customWidth="1"/>
    <col min="15877" max="15877" width="12.1796875" customWidth="1"/>
    <col min="15878" max="15878" width="12" customWidth="1"/>
    <col min="15879" max="15879" width="11.26953125" customWidth="1"/>
    <col min="15881" max="15888" width="0" hidden="1" customWidth="1"/>
    <col min="16129" max="16129" width="18.81640625" customWidth="1"/>
    <col min="16130" max="16130" width="13.453125" customWidth="1"/>
    <col min="16131" max="16131" width="17" customWidth="1"/>
    <col min="16132" max="16132" width="10.7265625" customWidth="1"/>
    <col min="16133" max="16133" width="12.1796875" customWidth="1"/>
    <col min="16134" max="16134" width="12" customWidth="1"/>
    <col min="16135" max="16135" width="11.26953125" customWidth="1"/>
    <col min="16137" max="16144" width="0" hidden="1" customWidth="1"/>
  </cols>
  <sheetData>
    <row r="1" spans="1:22" ht="18.5" x14ac:dyDescent="0.45">
      <c r="A1" s="195" t="s">
        <v>42</v>
      </c>
      <c r="B1" s="195"/>
      <c r="C1" s="195"/>
      <c r="D1" s="195"/>
      <c r="E1" s="195"/>
      <c r="F1" s="195"/>
      <c r="G1" s="195"/>
      <c r="J1" s="213" t="s">
        <v>92</v>
      </c>
      <c r="K1" s="213"/>
      <c r="L1" s="213"/>
      <c r="M1" s="213"/>
      <c r="N1" s="213"/>
      <c r="O1" s="213"/>
      <c r="P1" s="213"/>
    </row>
    <row r="2" spans="1:22" ht="15.5" x14ac:dyDescent="0.35">
      <c r="A2" s="195" t="s">
        <v>197</v>
      </c>
      <c r="B2" s="195"/>
      <c r="C2" s="195"/>
      <c r="D2" s="195"/>
      <c r="E2" s="195"/>
      <c r="F2" s="195"/>
      <c r="G2" s="195"/>
      <c r="H2" s="215" t="s">
        <v>202</v>
      </c>
      <c r="I2" s="215"/>
      <c r="J2" s="215"/>
      <c r="K2" s="215"/>
      <c r="L2" s="215"/>
      <c r="M2" s="215"/>
      <c r="N2" s="215"/>
      <c r="O2" s="215"/>
      <c r="P2" s="215"/>
      <c r="Q2" s="215"/>
      <c r="R2" s="215"/>
      <c r="S2" s="215"/>
      <c r="T2" s="215"/>
    </row>
    <row r="3" spans="1:22" ht="13" x14ac:dyDescent="0.3">
      <c r="A3" s="214" t="s">
        <v>198</v>
      </c>
      <c r="B3" s="214"/>
      <c r="C3" s="214"/>
      <c r="D3" s="214"/>
      <c r="E3" s="214"/>
      <c r="F3" s="214"/>
      <c r="G3" s="214"/>
    </row>
    <row r="4" spans="1:22" x14ac:dyDescent="0.25">
      <c r="B4" s="40"/>
      <c r="C4" s="40"/>
      <c r="D4" s="40"/>
      <c r="E4" s="40"/>
      <c r="G4" s="63"/>
    </row>
    <row r="5" spans="1:22" ht="14.5" x14ac:dyDescent="0.35">
      <c r="B5" s="219" t="s">
        <v>43</v>
      </c>
      <c r="C5" s="219"/>
      <c r="D5" s="219"/>
      <c r="E5" s="220" t="s">
        <v>44</v>
      </c>
      <c r="F5" s="220"/>
      <c r="G5" s="220"/>
      <c r="H5" s="64"/>
      <c r="L5" s="212"/>
      <c r="M5" s="212"/>
      <c r="N5" s="212"/>
    </row>
    <row r="6" spans="1:22" ht="13" x14ac:dyDescent="0.3">
      <c r="A6" t="s">
        <v>47</v>
      </c>
      <c r="B6" s="106">
        <v>1001</v>
      </c>
      <c r="C6" s="40">
        <v>1002</v>
      </c>
      <c r="D6" s="48">
        <v>1005</v>
      </c>
      <c r="E6" s="71">
        <v>1001</v>
      </c>
      <c r="F6" s="71">
        <v>1002</v>
      </c>
      <c r="G6" s="48">
        <v>1005</v>
      </c>
      <c r="H6" s="64"/>
      <c r="L6" s="212"/>
      <c r="M6" s="212"/>
      <c r="N6" s="212"/>
      <c r="Q6" s="64"/>
    </row>
    <row r="7" spans="1:22" ht="13" x14ac:dyDescent="0.3">
      <c r="A7" t="s">
        <v>93</v>
      </c>
      <c r="B7" s="107" t="s">
        <v>48</v>
      </c>
      <c r="C7" s="108" t="s">
        <v>49</v>
      </c>
      <c r="D7" s="65" t="s">
        <v>45</v>
      </c>
      <c r="E7" s="72" t="s">
        <v>48</v>
      </c>
      <c r="F7" s="73" t="s">
        <v>49</v>
      </c>
      <c r="G7" s="65" t="s">
        <v>45</v>
      </c>
      <c r="H7" s="64"/>
      <c r="L7" s="212"/>
      <c r="M7" s="212"/>
      <c r="N7" s="212"/>
      <c r="Q7" s="64"/>
    </row>
    <row r="8" spans="1:22" ht="14.5" hidden="1" x14ac:dyDescent="0.3">
      <c r="A8" t="s">
        <v>47</v>
      </c>
      <c r="B8" s="6">
        <v>1001</v>
      </c>
      <c r="C8" s="67">
        <v>1002</v>
      </c>
      <c r="D8" s="66" t="s">
        <v>46</v>
      </c>
      <c r="E8" s="68">
        <v>1001</v>
      </c>
      <c r="F8" s="69">
        <v>1002</v>
      </c>
      <c r="G8" s="66" t="s">
        <v>46</v>
      </c>
      <c r="H8" s="70"/>
      <c r="L8" s="164"/>
      <c r="M8" s="164"/>
      <c r="N8" s="164"/>
    </row>
    <row r="9" spans="1:22" ht="14.5" x14ac:dyDescent="0.3">
      <c r="A9" t="s">
        <v>94</v>
      </c>
      <c r="B9" s="2" t="s">
        <v>95</v>
      </c>
      <c r="C9" s="109" t="s">
        <v>96</v>
      </c>
      <c r="D9" s="49" t="s">
        <v>46</v>
      </c>
      <c r="E9" s="110"/>
      <c r="F9" s="110"/>
      <c r="G9" s="49" t="s">
        <v>46</v>
      </c>
      <c r="H9" s="70"/>
      <c r="L9" s="164"/>
      <c r="M9" s="164"/>
      <c r="N9" s="164"/>
    </row>
    <row r="10" spans="1:22" ht="14.5" x14ac:dyDescent="0.35">
      <c r="A10" t="s">
        <v>97</v>
      </c>
      <c r="B10" s="111" t="s">
        <v>98</v>
      </c>
      <c r="C10" s="112" t="s">
        <v>5</v>
      </c>
      <c r="D10" s="49"/>
      <c r="E10" s="113"/>
      <c r="F10" s="114"/>
      <c r="G10" s="49"/>
      <c r="H10" s="70"/>
      <c r="L10" s="206"/>
      <c r="M10" s="206"/>
    </row>
    <row r="11" spans="1:22" ht="18.5" x14ac:dyDescent="0.45">
      <c r="A11" t="s">
        <v>7</v>
      </c>
      <c r="B11" s="74">
        <v>6.2E-2</v>
      </c>
      <c r="C11" s="74">
        <v>6.2E-2</v>
      </c>
      <c r="D11" s="75">
        <v>6.2E-2</v>
      </c>
      <c r="E11" s="74">
        <v>6.2E-2</v>
      </c>
      <c r="F11" s="75">
        <v>6.2E-2</v>
      </c>
      <c r="G11" s="75">
        <v>6.2E-2</v>
      </c>
      <c r="H11" s="76"/>
      <c r="K11" s="77"/>
    </row>
    <row r="12" spans="1:22" x14ac:dyDescent="0.25">
      <c r="A12" t="s">
        <v>50</v>
      </c>
      <c r="B12" s="78">
        <v>1.4500000000000001E-2</v>
      </c>
      <c r="C12" s="78">
        <v>1.4500000000000001E-2</v>
      </c>
      <c r="D12" s="79">
        <f>C12</f>
        <v>1.4500000000000001E-2</v>
      </c>
      <c r="E12" s="78">
        <f>C12</f>
        <v>1.4500000000000001E-2</v>
      </c>
      <c r="F12" s="79">
        <f>E12</f>
        <v>1.4500000000000001E-2</v>
      </c>
      <c r="G12" s="79">
        <f>F12</f>
        <v>1.4500000000000001E-2</v>
      </c>
      <c r="H12" s="76"/>
      <c r="L12" s="80">
        <v>0.09</v>
      </c>
      <c r="M12" s="80">
        <v>0.09</v>
      </c>
      <c r="N12" s="40" t="s">
        <v>99</v>
      </c>
    </row>
    <row r="13" spans="1:22" ht="13" x14ac:dyDescent="0.3">
      <c r="A13" t="s">
        <v>100</v>
      </c>
      <c r="B13" s="177">
        <v>4.4400000000000004E-3</v>
      </c>
      <c r="C13" s="177">
        <f>B13</f>
        <v>4.4400000000000004E-3</v>
      </c>
      <c r="D13" s="177">
        <f>B13</f>
        <v>4.4400000000000004E-3</v>
      </c>
      <c r="E13" s="177">
        <f>B13</f>
        <v>4.4400000000000004E-3</v>
      </c>
      <c r="F13" s="177">
        <f>B13</f>
        <v>4.4400000000000004E-3</v>
      </c>
      <c r="G13" s="180">
        <f>B13</f>
        <v>4.4400000000000004E-3</v>
      </c>
      <c r="H13" s="78"/>
      <c r="L13" s="80"/>
      <c r="M13" s="80"/>
      <c r="N13" s="40"/>
      <c r="Q13" s="132" t="s">
        <v>199</v>
      </c>
      <c r="R13" s="132"/>
      <c r="S13" s="132"/>
      <c r="T13" s="132"/>
      <c r="U13" s="132"/>
      <c r="V13" s="132"/>
    </row>
    <row r="14" spans="1:22" ht="13" x14ac:dyDescent="0.3">
      <c r="A14" t="s">
        <v>51</v>
      </c>
      <c r="B14" s="133">
        <v>1.6000000000000001E-3</v>
      </c>
      <c r="C14" s="187">
        <v>4.7000000000000002E-3</v>
      </c>
      <c r="D14" s="179">
        <v>1.2200000000000001E-2</v>
      </c>
      <c r="E14" s="133">
        <v>1.6000000000000001E-3</v>
      </c>
      <c r="F14" s="178">
        <v>4.7000000000000002E-3</v>
      </c>
      <c r="G14" s="179">
        <v>1.2200000000000001E-2</v>
      </c>
      <c r="H14" s="81"/>
      <c r="Q14" s="132" t="s">
        <v>200</v>
      </c>
      <c r="R14" s="132"/>
      <c r="S14" s="132"/>
      <c r="T14" s="132"/>
      <c r="U14" s="132"/>
      <c r="V14" s="132"/>
    </row>
    <row r="15" spans="1:22" x14ac:dyDescent="0.25">
      <c r="A15" t="s">
        <v>1</v>
      </c>
      <c r="B15" s="82">
        <v>0</v>
      </c>
      <c r="C15" s="83"/>
      <c r="D15" s="84"/>
      <c r="E15" s="167">
        <v>0.1726</v>
      </c>
      <c r="F15" s="85">
        <f>E15</f>
        <v>0.1726</v>
      </c>
      <c r="G15" s="83">
        <f>F15</f>
        <v>0.1726</v>
      </c>
      <c r="H15" s="76"/>
    </row>
    <row r="16" spans="1:22" ht="14.5" x14ac:dyDescent="0.35">
      <c r="A16" t="s">
        <v>52</v>
      </c>
      <c r="B16" s="51">
        <f t="shared" ref="B16:G16" si="0">SUM(B11:B15)</f>
        <v>8.2540000000000002E-2</v>
      </c>
      <c r="C16" s="51">
        <f t="shared" si="0"/>
        <v>8.5639999999999994E-2</v>
      </c>
      <c r="D16" s="51">
        <f t="shared" si="0"/>
        <v>9.3140000000000001E-2</v>
      </c>
      <c r="E16" s="50">
        <f t="shared" si="0"/>
        <v>0.25514000000000003</v>
      </c>
      <c r="F16" s="50">
        <f t="shared" si="0"/>
        <v>0.25824000000000003</v>
      </c>
      <c r="G16" s="50">
        <f t="shared" si="0"/>
        <v>0.26573999999999998</v>
      </c>
      <c r="H16" s="86"/>
    </row>
    <row r="17" spans="1:13" ht="14.5" x14ac:dyDescent="0.35">
      <c r="B17" s="52"/>
      <c r="C17" s="52"/>
      <c r="D17" s="52"/>
      <c r="E17" s="52"/>
      <c r="F17" s="52"/>
      <c r="G17" s="52"/>
      <c r="H17" s="87"/>
    </row>
    <row r="18" spans="1:13" x14ac:dyDescent="0.25">
      <c r="B18" s="40"/>
      <c r="C18" s="40"/>
      <c r="D18" s="40"/>
      <c r="E18" t="s">
        <v>53</v>
      </c>
      <c r="G18" s="62"/>
    </row>
    <row r="19" spans="1:13" ht="13" x14ac:dyDescent="0.3">
      <c r="B19" s="216" t="s">
        <v>194</v>
      </c>
      <c r="C19" s="216"/>
      <c r="D19" s="216"/>
      <c r="E19" s="216"/>
      <c r="F19" s="44">
        <v>4000</v>
      </c>
      <c r="G19" s="217" t="s">
        <v>23</v>
      </c>
      <c r="J19" s="115" t="s">
        <v>101</v>
      </c>
      <c r="K19" s="115"/>
      <c r="L19" s="115"/>
      <c r="M19" s="115"/>
    </row>
    <row r="20" spans="1:13" ht="13" x14ac:dyDescent="0.3">
      <c r="A20" s="27" t="s">
        <v>24</v>
      </c>
      <c r="B20" s="134" t="s">
        <v>4</v>
      </c>
      <c r="C20" s="134" t="s">
        <v>3</v>
      </c>
      <c r="D20" s="134" t="s">
        <v>2</v>
      </c>
      <c r="E20" s="134" t="s">
        <v>16</v>
      </c>
      <c r="F20" s="135" t="s">
        <v>25</v>
      </c>
      <c r="G20" s="218"/>
    </row>
    <row r="21" spans="1:13" ht="14.5" x14ac:dyDescent="0.35">
      <c r="A21" t="s">
        <v>26</v>
      </c>
      <c r="B21" s="136">
        <v>7.17</v>
      </c>
      <c r="C21" s="137">
        <v>43.81</v>
      </c>
      <c r="D21" s="136">
        <v>657.05</v>
      </c>
      <c r="E21" s="138">
        <v>708.03</v>
      </c>
      <c r="F21" s="183">
        <f>E21/F19</f>
        <v>0.17700749999999998</v>
      </c>
      <c r="G21" s="139">
        <v>0.43</v>
      </c>
    </row>
    <row r="22" spans="1:13" ht="14.5" x14ac:dyDescent="0.35">
      <c r="A22" t="s">
        <v>27</v>
      </c>
      <c r="B22" s="140">
        <v>10.89</v>
      </c>
      <c r="C22" s="141">
        <v>72.11</v>
      </c>
      <c r="D22" s="140">
        <v>1270.3</v>
      </c>
      <c r="E22" s="142">
        <f>SUM(B22:D22)</f>
        <v>1353.3</v>
      </c>
      <c r="F22" s="188">
        <f>E22/F19</f>
        <v>0.33832499999999999</v>
      </c>
      <c r="G22" s="143">
        <f>F22+F16</f>
        <v>0.59656500000000001</v>
      </c>
    </row>
    <row r="23" spans="1:13" ht="14.5" x14ac:dyDescent="0.35">
      <c r="A23" t="s">
        <v>28</v>
      </c>
      <c r="B23" s="144">
        <v>17.600000000000001</v>
      </c>
      <c r="C23" s="145">
        <v>119.42</v>
      </c>
      <c r="D23" s="144">
        <v>1613.42</v>
      </c>
      <c r="E23" s="146">
        <f>SUM(B23:D23)</f>
        <v>1750.44</v>
      </c>
      <c r="F23" s="184">
        <f>E23/F19</f>
        <v>0.43761</v>
      </c>
      <c r="G23" s="147">
        <f>F16+F23</f>
        <v>0.69585000000000008</v>
      </c>
    </row>
    <row r="24" spans="1:13" x14ac:dyDescent="0.25">
      <c r="B24" s="40"/>
      <c r="C24" s="40"/>
      <c r="D24" s="40"/>
      <c r="E24" s="40"/>
      <c r="F24" s="88"/>
      <c r="G24" s="62"/>
    </row>
    <row r="25" spans="1:13" x14ac:dyDescent="0.25">
      <c r="B25" s="40"/>
      <c r="C25" s="40"/>
      <c r="D25" s="40"/>
      <c r="E25" s="40"/>
      <c r="G25" s="62"/>
    </row>
    <row r="26" spans="1:13" ht="14.5" x14ac:dyDescent="0.35">
      <c r="A26" s="89" t="s">
        <v>54</v>
      </c>
      <c r="B26" s="40" t="s">
        <v>55</v>
      </c>
      <c r="C26" s="40" t="s">
        <v>56</v>
      </c>
      <c r="D26" s="40"/>
      <c r="E26" s="40"/>
      <c r="G26" s="62"/>
    </row>
    <row r="27" spans="1:13" ht="14.5" x14ac:dyDescent="0.35">
      <c r="A27" t="s">
        <v>2</v>
      </c>
      <c r="B27" s="45">
        <v>128</v>
      </c>
      <c r="C27" s="90">
        <v>64</v>
      </c>
      <c r="D27" s="40"/>
      <c r="E27" s="40"/>
      <c r="G27" s="62"/>
    </row>
    <row r="28" spans="1:13" ht="14.5" x14ac:dyDescent="0.35">
      <c r="A28" t="s">
        <v>3</v>
      </c>
      <c r="B28" s="45">
        <v>12</v>
      </c>
      <c r="C28" s="90">
        <v>6</v>
      </c>
      <c r="D28" s="40"/>
      <c r="E28" s="40"/>
      <c r="G28" s="62"/>
    </row>
    <row r="29" spans="1:13" x14ac:dyDescent="0.25">
      <c r="B29" s="40"/>
      <c r="C29" s="40"/>
      <c r="D29" s="40"/>
      <c r="E29" s="40"/>
      <c r="G29" s="62"/>
    </row>
    <row r="30" spans="1:13" ht="13" x14ac:dyDescent="0.3">
      <c r="A30" s="27" t="s">
        <v>57</v>
      </c>
      <c r="B30" s="40" t="s">
        <v>58</v>
      </c>
      <c r="C30" s="40" t="s">
        <v>122</v>
      </c>
      <c r="D30" s="40" t="s">
        <v>123</v>
      </c>
      <c r="E30" s="40"/>
      <c r="G30" s="62"/>
    </row>
    <row r="31" spans="1:13" ht="14.5" x14ac:dyDescent="0.35">
      <c r="A31" t="s">
        <v>59</v>
      </c>
      <c r="B31" t="s">
        <v>60</v>
      </c>
      <c r="C31" s="46">
        <v>13</v>
      </c>
      <c r="D31" s="47">
        <v>6.5</v>
      </c>
      <c r="G31" s="62"/>
    </row>
    <row r="32" spans="1:13" ht="14.5" x14ac:dyDescent="0.35">
      <c r="A32" t="s">
        <v>61</v>
      </c>
      <c r="B32" s="91"/>
      <c r="C32" s="45">
        <v>3.75</v>
      </c>
      <c r="D32" s="47"/>
      <c r="G32" s="62"/>
    </row>
    <row r="33" spans="1:7" x14ac:dyDescent="0.25">
      <c r="D33" s="40"/>
      <c r="G33" s="62"/>
    </row>
    <row r="34" spans="1:7" x14ac:dyDescent="0.25">
      <c r="B34" s="40"/>
      <c r="C34" s="40"/>
      <c r="D34" s="40"/>
      <c r="E34" s="40"/>
      <c r="G34" s="62"/>
    </row>
    <row r="35" spans="1:7" ht="14.5" x14ac:dyDescent="0.35">
      <c r="A35" s="92" t="s">
        <v>62</v>
      </c>
      <c r="B35" s="40"/>
      <c r="C35" s="40"/>
      <c r="D35" s="40" t="s">
        <v>63</v>
      </c>
      <c r="E35" s="40"/>
      <c r="G35" s="62"/>
    </row>
    <row r="36" spans="1:7" ht="50.5" x14ac:dyDescent="0.3">
      <c r="A36" t="s">
        <v>64</v>
      </c>
      <c r="B36" s="93" t="s">
        <v>65</v>
      </c>
      <c r="C36" s="76">
        <v>6.2E-2</v>
      </c>
      <c r="D36" s="182">
        <v>176100</v>
      </c>
      <c r="E36" s="181" t="s">
        <v>201</v>
      </c>
      <c r="F36" s="80"/>
      <c r="G36" s="62"/>
    </row>
    <row r="37" spans="1:7" x14ac:dyDescent="0.25">
      <c r="B37" s="3" t="s">
        <v>66</v>
      </c>
      <c r="C37" s="76">
        <v>1.4500000000000001E-2</v>
      </c>
      <c r="D37" s="40" t="s">
        <v>67</v>
      </c>
      <c r="E37" s="40"/>
      <c r="G37" s="62"/>
    </row>
    <row r="38" spans="1:7" x14ac:dyDescent="0.25">
      <c r="B38" s="3" t="s">
        <v>68</v>
      </c>
      <c r="C38" s="76">
        <v>1.2E-2</v>
      </c>
      <c r="D38" s="94">
        <v>128298</v>
      </c>
      <c r="E38" s="40"/>
      <c r="G38" s="62"/>
    </row>
    <row r="39" spans="1:7" x14ac:dyDescent="0.25">
      <c r="A39" t="s">
        <v>69</v>
      </c>
      <c r="B39" s="40"/>
      <c r="C39" s="40"/>
      <c r="D39" s="40"/>
      <c r="E39" s="40"/>
      <c r="G39" s="62"/>
    </row>
    <row r="40" spans="1:7" x14ac:dyDescent="0.25">
      <c r="A40" t="s">
        <v>70</v>
      </c>
      <c r="B40" s="40"/>
      <c r="C40" s="40"/>
      <c r="D40" s="40"/>
      <c r="E40" s="40"/>
      <c r="G40" s="62"/>
    </row>
    <row r="41" spans="1:7" x14ac:dyDescent="0.25">
      <c r="B41" t="s">
        <v>71</v>
      </c>
      <c r="C41" s="3" t="s">
        <v>72</v>
      </c>
      <c r="D41" s="40"/>
      <c r="E41" s="40"/>
      <c r="G41" s="62"/>
    </row>
    <row r="42" spans="1:7" x14ac:dyDescent="0.25">
      <c r="A42" t="s">
        <v>73</v>
      </c>
      <c r="B42" s="3" t="s">
        <v>74</v>
      </c>
      <c r="C42" s="40"/>
      <c r="D42" s="40"/>
      <c r="E42" s="40"/>
      <c r="G42" s="62"/>
    </row>
    <row r="43" spans="1:7" ht="13" x14ac:dyDescent="0.3">
      <c r="A43" s="185">
        <f>15.26%+2%</f>
        <v>0.17259999999999998</v>
      </c>
      <c r="B43" s="100" t="s">
        <v>182</v>
      </c>
      <c r="C43" s="148"/>
      <c r="D43" s="148"/>
      <c r="E43" s="148"/>
      <c r="F43" s="148"/>
      <c r="G43" s="27"/>
    </row>
    <row r="44" spans="1:7" x14ac:dyDescent="0.25">
      <c r="B44" s="40"/>
      <c r="C44" s="40"/>
      <c r="D44" s="40"/>
      <c r="E44" s="40"/>
      <c r="G44" s="62"/>
    </row>
    <row r="46" spans="1:7" hidden="1" x14ac:dyDescent="0.25">
      <c r="B46" s="95">
        <v>0.12895999999999999</v>
      </c>
    </row>
    <row r="47" spans="1:7" hidden="1" x14ac:dyDescent="0.25">
      <c r="B47" s="95">
        <v>0.04</v>
      </c>
    </row>
    <row r="48" spans="1:7" hidden="1" x14ac:dyDescent="0.25">
      <c r="B48" s="95">
        <v>0</v>
      </c>
    </row>
    <row r="49" spans="2:2" hidden="1" x14ac:dyDescent="0.25">
      <c r="B49" s="95">
        <f>SUM(B46:B48)</f>
        <v>0.16896</v>
      </c>
    </row>
  </sheetData>
  <mergeCells count="12">
    <mergeCell ref="B19:E19"/>
    <mergeCell ref="G19:G20"/>
    <mergeCell ref="B5:D5"/>
    <mergeCell ref="E5:G5"/>
    <mergeCell ref="L5:M7"/>
    <mergeCell ref="N5:N7"/>
    <mergeCell ref="L10:M10"/>
    <mergeCell ref="A1:G1"/>
    <mergeCell ref="J1:P1"/>
    <mergeCell ref="A2:G2"/>
    <mergeCell ref="A3:G3"/>
    <mergeCell ref="H2:T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61074-F165-45F0-A136-0F01254E845B}">
  <dimension ref="A1:G17"/>
  <sheetViews>
    <sheetView topLeftCell="A9" workbookViewId="0">
      <selection activeCell="A22" sqref="A22"/>
    </sheetView>
  </sheetViews>
  <sheetFormatPr defaultColWidth="9.1796875" defaultRowHeight="11.5" x14ac:dyDescent="0.25"/>
  <cols>
    <col min="1" max="1" width="21.1796875" style="103" customWidth="1"/>
    <col min="2" max="2" width="25.7265625" style="104" customWidth="1"/>
    <col min="3" max="3" width="27.54296875" style="104" customWidth="1"/>
    <col min="4" max="4" width="31" style="104" customWidth="1"/>
    <col min="5" max="5" width="30.7265625" style="104" customWidth="1"/>
    <col min="6" max="6" width="35.453125" style="103" customWidth="1"/>
    <col min="7" max="16384" width="9.1796875" style="103"/>
  </cols>
  <sheetData>
    <row r="1" spans="1:7" s="151" customFormat="1" ht="12.75" customHeight="1" x14ac:dyDescent="0.25">
      <c r="A1" s="224" t="s">
        <v>126</v>
      </c>
      <c r="B1" s="163" t="s">
        <v>127</v>
      </c>
      <c r="C1" s="163" t="s">
        <v>127</v>
      </c>
      <c r="D1" s="227" t="s">
        <v>127</v>
      </c>
      <c r="E1" s="228"/>
      <c r="F1" s="163" t="s">
        <v>127</v>
      </c>
      <c r="G1" s="150"/>
    </row>
    <row r="2" spans="1:7" s="151" customFormat="1" ht="12.75" customHeight="1" x14ac:dyDescent="0.25">
      <c r="A2" s="225"/>
      <c r="B2" s="152" t="s">
        <v>128</v>
      </c>
      <c r="C2" s="152" t="s">
        <v>129</v>
      </c>
      <c r="D2" s="229" t="s">
        <v>130</v>
      </c>
      <c r="E2" s="230"/>
      <c r="F2" s="152" t="s">
        <v>131</v>
      </c>
      <c r="G2" s="150"/>
    </row>
    <row r="3" spans="1:7" s="151" customFormat="1" ht="15" customHeight="1" x14ac:dyDescent="0.25">
      <c r="A3" s="226"/>
      <c r="B3" s="153"/>
      <c r="C3" s="153"/>
      <c r="D3" s="231" t="s">
        <v>132</v>
      </c>
      <c r="E3" s="232"/>
      <c r="F3" s="154" t="s">
        <v>132</v>
      </c>
      <c r="G3" s="150"/>
    </row>
    <row r="4" spans="1:7" s="151" customFormat="1" ht="35.15" customHeight="1" x14ac:dyDescent="0.25">
      <c r="A4" s="155" t="s">
        <v>133</v>
      </c>
      <c r="B4" s="156" t="s">
        <v>134</v>
      </c>
      <c r="C4" s="156" t="s">
        <v>135</v>
      </c>
      <c r="D4" s="221" t="s">
        <v>136</v>
      </c>
      <c r="E4" s="222"/>
      <c r="F4" s="157" t="s">
        <v>137</v>
      </c>
      <c r="G4" s="158"/>
    </row>
    <row r="5" spans="1:7" s="151" customFormat="1" ht="35.15" customHeight="1" x14ac:dyDescent="0.25">
      <c r="A5" s="155" t="s">
        <v>138</v>
      </c>
      <c r="B5" s="156" t="s">
        <v>139</v>
      </c>
      <c r="C5" s="156" t="s">
        <v>140</v>
      </c>
      <c r="D5" s="221" t="s">
        <v>141</v>
      </c>
      <c r="E5" s="222"/>
      <c r="F5" s="156" t="s">
        <v>142</v>
      </c>
      <c r="G5" s="158"/>
    </row>
    <row r="6" spans="1:7" s="151" customFormat="1" ht="70" customHeight="1" x14ac:dyDescent="0.25">
      <c r="A6" s="155" t="s">
        <v>143</v>
      </c>
      <c r="B6" s="156" t="s">
        <v>144</v>
      </c>
      <c r="C6" s="156" t="s">
        <v>145</v>
      </c>
      <c r="D6" s="221" t="s">
        <v>146</v>
      </c>
      <c r="E6" s="222"/>
      <c r="F6" s="156" t="s">
        <v>147</v>
      </c>
      <c r="G6" s="158"/>
    </row>
    <row r="7" spans="1:7" s="151" customFormat="1" ht="89.15" customHeight="1" x14ac:dyDescent="0.25">
      <c r="A7" s="155" t="s">
        <v>148</v>
      </c>
      <c r="B7" s="156" t="s">
        <v>149</v>
      </c>
      <c r="C7" s="156" t="s">
        <v>150</v>
      </c>
      <c r="D7" s="221" t="s">
        <v>151</v>
      </c>
      <c r="E7" s="222"/>
      <c r="F7" s="156" t="s">
        <v>152</v>
      </c>
      <c r="G7" s="158"/>
    </row>
    <row r="8" spans="1:7" s="151" customFormat="1" ht="63" customHeight="1" x14ac:dyDescent="0.25">
      <c r="A8" s="155" t="s">
        <v>153</v>
      </c>
      <c r="B8" s="156" t="s">
        <v>154</v>
      </c>
      <c r="C8" s="156" t="s">
        <v>155</v>
      </c>
      <c r="D8" s="221" t="s">
        <v>156</v>
      </c>
      <c r="E8" s="222"/>
      <c r="F8" s="156" t="s">
        <v>157</v>
      </c>
      <c r="G8" s="158"/>
    </row>
    <row r="9" spans="1:7" s="151" customFormat="1" ht="99" customHeight="1" x14ac:dyDescent="0.25">
      <c r="A9" s="155" t="s">
        <v>158</v>
      </c>
      <c r="B9" s="156" t="s">
        <v>159</v>
      </c>
      <c r="C9" s="156" t="s">
        <v>160</v>
      </c>
      <c r="D9" s="221" t="s">
        <v>161</v>
      </c>
      <c r="E9" s="222"/>
      <c r="F9" s="156" t="s">
        <v>162</v>
      </c>
      <c r="G9" s="158"/>
    </row>
    <row r="10" spans="1:7" s="151" customFormat="1" ht="35.15" customHeight="1" x14ac:dyDescent="0.25">
      <c r="A10" s="155" t="s">
        <v>163</v>
      </c>
      <c r="B10" s="157" t="s">
        <v>164</v>
      </c>
      <c r="C10" s="157" t="s">
        <v>165</v>
      </c>
      <c r="D10" s="221" t="s">
        <v>166</v>
      </c>
      <c r="E10" s="222"/>
      <c r="F10" s="156" t="s">
        <v>166</v>
      </c>
      <c r="G10" s="158"/>
    </row>
    <row r="11" spans="1:7" s="151" customFormat="1" ht="23.15" customHeight="1" x14ac:dyDescent="0.25">
      <c r="A11" s="155" t="s">
        <v>167</v>
      </c>
      <c r="B11" s="156" t="s">
        <v>168</v>
      </c>
      <c r="C11" s="156" t="s">
        <v>168</v>
      </c>
      <c r="D11" s="221" t="s">
        <v>168</v>
      </c>
      <c r="E11" s="222"/>
      <c r="F11" s="156" t="s">
        <v>168</v>
      </c>
      <c r="G11" s="159"/>
    </row>
    <row r="12" spans="1:7" s="151" customFormat="1" ht="16" customHeight="1" x14ac:dyDescent="0.25">
      <c r="A12" s="155" t="s">
        <v>169</v>
      </c>
      <c r="B12" s="156" t="s">
        <v>170</v>
      </c>
      <c r="C12" s="156" t="s">
        <v>171</v>
      </c>
      <c r="D12" s="221" t="s">
        <v>172</v>
      </c>
      <c r="E12" s="222"/>
      <c r="F12" s="156" t="s">
        <v>173</v>
      </c>
      <c r="G12" s="150"/>
    </row>
    <row r="13" spans="1:7" s="151" customFormat="1" ht="16" customHeight="1" x14ac:dyDescent="0.25">
      <c r="A13" s="155" t="s">
        <v>174</v>
      </c>
      <c r="B13" s="160" t="s">
        <v>192</v>
      </c>
      <c r="C13" s="160" t="s">
        <v>175</v>
      </c>
      <c r="D13" s="233" t="s">
        <v>176</v>
      </c>
      <c r="E13" s="234"/>
      <c r="F13" s="160" t="s">
        <v>177</v>
      </c>
      <c r="G13" s="150"/>
    </row>
    <row r="14" spans="1:7" s="151" customFormat="1" ht="12.75" customHeight="1" x14ac:dyDescent="0.25">
      <c r="A14" s="171" t="s">
        <v>195</v>
      </c>
      <c r="C14" s="161"/>
      <c r="D14" s="235" t="s">
        <v>178</v>
      </c>
      <c r="E14" s="235"/>
      <c r="F14" s="162" t="s">
        <v>179</v>
      </c>
      <c r="G14" s="150"/>
    </row>
    <row r="15" spans="1:7" x14ac:dyDescent="0.25">
      <c r="D15" s="236" t="s">
        <v>180</v>
      </c>
      <c r="E15" s="236"/>
      <c r="F15" s="236"/>
    </row>
    <row r="16" spans="1:7" ht="11.25" customHeight="1" x14ac:dyDescent="0.3">
      <c r="A16" s="223" t="s">
        <v>193</v>
      </c>
      <c r="B16" s="223"/>
    </row>
    <row r="17" spans="2:2" x14ac:dyDescent="0.25">
      <c r="B17" s="105"/>
    </row>
  </sheetData>
  <mergeCells count="17">
    <mergeCell ref="D9:E9"/>
    <mergeCell ref="D10:E10"/>
    <mergeCell ref="D11:E11"/>
    <mergeCell ref="A16:B16"/>
    <mergeCell ref="A1:A3"/>
    <mergeCell ref="D1:E1"/>
    <mergeCell ref="D2:E2"/>
    <mergeCell ref="D3:E3"/>
    <mergeCell ref="D4:E4"/>
    <mergeCell ref="D5:E5"/>
    <mergeCell ref="D12:E12"/>
    <mergeCell ref="D13:E13"/>
    <mergeCell ref="D14:E14"/>
    <mergeCell ref="D15:F15"/>
    <mergeCell ref="D6:E6"/>
    <mergeCell ref="D7:E7"/>
    <mergeCell ref="D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C8283-FA32-4F3B-B4A7-3F699A76DB62}">
  <dimension ref="A1:G46"/>
  <sheetViews>
    <sheetView workbookViewId="0">
      <selection activeCell="L24" sqref="L24"/>
    </sheetView>
  </sheetViews>
  <sheetFormatPr defaultRowHeight="12.5" x14ac:dyDescent="0.25"/>
  <cols>
    <col min="1" max="1" width="46.453125" customWidth="1"/>
    <col min="2" max="2" width="12.1796875" customWidth="1"/>
    <col min="3" max="3" width="12.453125" customWidth="1"/>
    <col min="4" max="4" width="10.7265625" customWidth="1"/>
    <col min="5" max="5" width="11.1796875" customWidth="1"/>
    <col min="6" max="7" width="10.1796875" bestFit="1" customWidth="1"/>
    <col min="257" max="257" width="46.453125" customWidth="1"/>
    <col min="258" max="258" width="12.1796875" customWidth="1"/>
    <col min="259" max="259" width="12.453125" customWidth="1"/>
    <col min="260" max="260" width="10.7265625" customWidth="1"/>
    <col min="261" max="261" width="11.1796875" customWidth="1"/>
    <col min="262" max="263" width="10.1796875" bestFit="1" customWidth="1"/>
    <col min="513" max="513" width="46.453125" customWidth="1"/>
    <col min="514" max="514" width="12.1796875" customWidth="1"/>
    <col min="515" max="515" width="12.453125" customWidth="1"/>
    <col min="516" max="516" width="10.7265625" customWidth="1"/>
    <col min="517" max="517" width="11.1796875" customWidth="1"/>
    <col min="518" max="519" width="10.1796875" bestFit="1" customWidth="1"/>
    <col min="769" max="769" width="46.453125" customWidth="1"/>
    <col min="770" max="770" width="12.1796875" customWidth="1"/>
    <col min="771" max="771" width="12.453125" customWidth="1"/>
    <col min="772" max="772" width="10.7265625" customWidth="1"/>
    <col min="773" max="773" width="11.1796875" customWidth="1"/>
    <col min="774" max="775" width="10.1796875" bestFit="1" customWidth="1"/>
    <col min="1025" max="1025" width="46.453125" customWidth="1"/>
    <col min="1026" max="1026" width="12.1796875" customWidth="1"/>
    <col min="1027" max="1027" width="12.453125" customWidth="1"/>
    <col min="1028" max="1028" width="10.7265625" customWidth="1"/>
    <col min="1029" max="1029" width="11.1796875" customWidth="1"/>
    <col min="1030" max="1031" width="10.1796875" bestFit="1" customWidth="1"/>
    <col min="1281" max="1281" width="46.453125" customWidth="1"/>
    <col min="1282" max="1282" width="12.1796875" customWidth="1"/>
    <col min="1283" max="1283" width="12.453125" customWidth="1"/>
    <col min="1284" max="1284" width="10.7265625" customWidth="1"/>
    <col min="1285" max="1285" width="11.1796875" customWidth="1"/>
    <col min="1286" max="1287" width="10.1796875" bestFit="1" customWidth="1"/>
    <col min="1537" max="1537" width="46.453125" customWidth="1"/>
    <col min="1538" max="1538" width="12.1796875" customWidth="1"/>
    <col min="1539" max="1539" width="12.453125" customWidth="1"/>
    <col min="1540" max="1540" width="10.7265625" customWidth="1"/>
    <col min="1541" max="1541" width="11.1796875" customWidth="1"/>
    <col min="1542" max="1543" width="10.1796875" bestFit="1" customWidth="1"/>
    <col min="1793" max="1793" width="46.453125" customWidth="1"/>
    <col min="1794" max="1794" width="12.1796875" customWidth="1"/>
    <col min="1795" max="1795" width="12.453125" customWidth="1"/>
    <col min="1796" max="1796" width="10.7265625" customWidth="1"/>
    <col min="1797" max="1797" width="11.1796875" customWidth="1"/>
    <col min="1798" max="1799" width="10.1796875" bestFit="1" customWidth="1"/>
    <col min="2049" max="2049" width="46.453125" customWidth="1"/>
    <col min="2050" max="2050" width="12.1796875" customWidth="1"/>
    <col min="2051" max="2051" width="12.453125" customWidth="1"/>
    <col min="2052" max="2052" width="10.7265625" customWidth="1"/>
    <col min="2053" max="2053" width="11.1796875" customWidth="1"/>
    <col min="2054" max="2055" width="10.1796875" bestFit="1" customWidth="1"/>
    <col min="2305" max="2305" width="46.453125" customWidth="1"/>
    <col min="2306" max="2306" width="12.1796875" customWidth="1"/>
    <col min="2307" max="2307" width="12.453125" customWidth="1"/>
    <col min="2308" max="2308" width="10.7265625" customWidth="1"/>
    <col min="2309" max="2309" width="11.1796875" customWidth="1"/>
    <col min="2310" max="2311" width="10.1796875" bestFit="1" customWidth="1"/>
    <col min="2561" max="2561" width="46.453125" customWidth="1"/>
    <col min="2562" max="2562" width="12.1796875" customWidth="1"/>
    <col min="2563" max="2563" width="12.453125" customWidth="1"/>
    <col min="2564" max="2564" width="10.7265625" customWidth="1"/>
    <col min="2565" max="2565" width="11.1796875" customWidth="1"/>
    <col min="2566" max="2567" width="10.1796875" bestFit="1" customWidth="1"/>
    <col min="2817" max="2817" width="46.453125" customWidth="1"/>
    <col min="2818" max="2818" width="12.1796875" customWidth="1"/>
    <col min="2819" max="2819" width="12.453125" customWidth="1"/>
    <col min="2820" max="2820" width="10.7265625" customWidth="1"/>
    <col min="2821" max="2821" width="11.1796875" customWidth="1"/>
    <col min="2822" max="2823" width="10.1796875" bestFit="1" customWidth="1"/>
    <col min="3073" max="3073" width="46.453125" customWidth="1"/>
    <col min="3074" max="3074" width="12.1796875" customWidth="1"/>
    <col min="3075" max="3075" width="12.453125" customWidth="1"/>
    <col min="3076" max="3076" width="10.7265625" customWidth="1"/>
    <col min="3077" max="3077" width="11.1796875" customWidth="1"/>
    <col min="3078" max="3079" width="10.1796875" bestFit="1" customWidth="1"/>
    <col min="3329" max="3329" width="46.453125" customWidth="1"/>
    <col min="3330" max="3330" width="12.1796875" customWidth="1"/>
    <col min="3331" max="3331" width="12.453125" customWidth="1"/>
    <col min="3332" max="3332" width="10.7265625" customWidth="1"/>
    <col min="3333" max="3333" width="11.1796875" customWidth="1"/>
    <col min="3334" max="3335" width="10.1796875" bestFit="1" customWidth="1"/>
    <col min="3585" max="3585" width="46.453125" customWidth="1"/>
    <col min="3586" max="3586" width="12.1796875" customWidth="1"/>
    <col min="3587" max="3587" width="12.453125" customWidth="1"/>
    <col min="3588" max="3588" width="10.7265625" customWidth="1"/>
    <col min="3589" max="3589" width="11.1796875" customWidth="1"/>
    <col min="3590" max="3591" width="10.1796875" bestFit="1" customWidth="1"/>
    <col min="3841" max="3841" width="46.453125" customWidth="1"/>
    <col min="3842" max="3842" width="12.1796875" customWidth="1"/>
    <col min="3843" max="3843" width="12.453125" customWidth="1"/>
    <col min="3844" max="3844" width="10.7265625" customWidth="1"/>
    <col min="3845" max="3845" width="11.1796875" customWidth="1"/>
    <col min="3846" max="3847" width="10.1796875" bestFit="1" customWidth="1"/>
    <col min="4097" max="4097" width="46.453125" customWidth="1"/>
    <col min="4098" max="4098" width="12.1796875" customWidth="1"/>
    <col min="4099" max="4099" width="12.453125" customWidth="1"/>
    <col min="4100" max="4100" width="10.7265625" customWidth="1"/>
    <col min="4101" max="4101" width="11.1796875" customWidth="1"/>
    <col min="4102" max="4103" width="10.1796875" bestFit="1" customWidth="1"/>
    <col min="4353" max="4353" width="46.453125" customWidth="1"/>
    <col min="4354" max="4354" width="12.1796875" customWidth="1"/>
    <col min="4355" max="4355" width="12.453125" customWidth="1"/>
    <col min="4356" max="4356" width="10.7265625" customWidth="1"/>
    <col min="4357" max="4357" width="11.1796875" customWidth="1"/>
    <col min="4358" max="4359" width="10.1796875" bestFit="1" customWidth="1"/>
    <col min="4609" max="4609" width="46.453125" customWidth="1"/>
    <col min="4610" max="4610" width="12.1796875" customWidth="1"/>
    <col min="4611" max="4611" width="12.453125" customWidth="1"/>
    <col min="4612" max="4612" width="10.7265625" customWidth="1"/>
    <col min="4613" max="4613" width="11.1796875" customWidth="1"/>
    <col min="4614" max="4615" width="10.1796875" bestFit="1" customWidth="1"/>
    <col min="4865" max="4865" width="46.453125" customWidth="1"/>
    <col min="4866" max="4866" width="12.1796875" customWidth="1"/>
    <col min="4867" max="4867" width="12.453125" customWidth="1"/>
    <col min="4868" max="4868" width="10.7265625" customWidth="1"/>
    <col min="4869" max="4869" width="11.1796875" customWidth="1"/>
    <col min="4870" max="4871" width="10.1796875" bestFit="1" customWidth="1"/>
    <col min="5121" max="5121" width="46.453125" customWidth="1"/>
    <col min="5122" max="5122" width="12.1796875" customWidth="1"/>
    <col min="5123" max="5123" width="12.453125" customWidth="1"/>
    <col min="5124" max="5124" width="10.7265625" customWidth="1"/>
    <col min="5125" max="5125" width="11.1796875" customWidth="1"/>
    <col min="5126" max="5127" width="10.1796875" bestFit="1" customWidth="1"/>
    <col min="5377" max="5377" width="46.453125" customWidth="1"/>
    <col min="5378" max="5378" width="12.1796875" customWidth="1"/>
    <col min="5379" max="5379" width="12.453125" customWidth="1"/>
    <col min="5380" max="5380" width="10.7265625" customWidth="1"/>
    <col min="5381" max="5381" width="11.1796875" customWidth="1"/>
    <col min="5382" max="5383" width="10.1796875" bestFit="1" customWidth="1"/>
    <col min="5633" max="5633" width="46.453125" customWidth="1"/>
    <col min="5634" max="5634" width="12.1796875" customWidth="1"/>
    <col min="5635" max="5635" width="12.453125" customWidth="1"/>
    <col min="5636" max="5636" width="10.7265625" customWidth="1"/>
    <col min="5637" max="5637" width="11.1796875" customWidth="1"/>
    <col min="5638" max="5639" width="10.1796875" bestFit="1" customWidth="1"/>
    <col min="5889" max="5889" width="46.453125" customWidth="1"/>
    <col min="5890" max="5890" width="12.1796875" customWidth="1"/>
    <col min="5891" max="5891" width="12.453125" customWidth="1"/>
    <col min="5892" max="5892" width="10.7265625" customWidth="1"/>
    <col min="5893" max="5893" width="11.1796875" customWidth="1"/>
    <col min="5894" max="5895" width="10.1796875" bestFit="1" customWidth="1"/>
    <col min="6145" max="6145" width="46.453125" customWidth="1"/>
    <col min="6146" max="6146" width="12.1796875" customWidth="1"/>
    <col min="6147" max="6147" width="12.453125" customWidth="1"/>
    <col min="6148" max="6148" width="10.7265625" customWidth="1"/>
    <col min="6149" max="6149" width="11.1796875" customWidth="1"/>
    <col min="6150" max="6151" width="10.1796875" bestFit="1" customWidth="1"/>
    <col min="6401" max="6401" width="46.453125" customWidth="1"/>
    <col min="6402" max="6402" width="12.1796875" customWidth="1"/>
    <col min="6403" max="6403" width="12.453125" customWidth="1"/>
    <col min="6404" max="6404" width="10.7265625" customWidth="1"/>
    <col min="6405" max="6405" width="11.1796875" customWidth="1"/>
    <col min="6406" max="6407" width="10.1796875" bestFit="1" customWidth="1"/>
    <col min="6657" max="6657" width="46.453125" customWidth="1"/>
    <col min="6658" max="6658" width="12.1796875" customWidth="1"/>
    <col min="6659" max="6659" width="12.453125" customWidth="1"/>
    <col min="6660" max="6660" width="10.7265625" customWidth="1"/>
    <col min="6661" max="6661" width="11.1796875" customWidth="1"/>
    <col min="6662" max="6663" width="10.1796875" bestFit="1" customWidth="1"/>
    <col min="6913" max="6913" width="46.453125" customWidth="1"/>
    <col min="6914" max="6914" width="12.1796875" customWidth="1"/>
    <col min="6915" max="6915" width="12.453125" customWidth="1"/>
    <col min="6916" max="6916" width="10.7265625" customWidth="1"/>
    <col min="6917" max="6917" width="11.1796875" customWidth="1"/>
    <col min="6918" max="6919" width="10.1796875" bestFit="1" customWidth="1"/>
    <col min="7169" max="7169" width="46.453125" customWidth="1"/>
    <col min="7170" max="7170" width="12.1796875" customWidth="1"/>
    <col min="7171" max="7171" width="12.453125" customWidth="1"/>
    <col min="7172" max="7172" width="10.7265625" customWidth="1"/>
    <col min="7173" max="7173" width="11.1796875" customWidth="1"/>
    <col min="7174" max="7175" width="10.1796875" bestFit="1" customWidth="1"/>
    <col min="7425" max="7425" width="46.453125" customWidth="1"/>
    <col min="7426" max="7426" width="12.1796875" customWidth="1"/>
    <col min="7427" max="7427" width="12.453125" customWidth="1"/>
    <col min="7428" max="7428" width="10.7265625" customWidth="1"/>
    <col min="7429" max="7429" width="11.1796875" customWidth="1"/>
    <col min="7430" max="7431" width="10.1796875" bestFit="1" customWidth="1"/>
    <col min="7681" max="7681" width="46.453125" customWidth="1"/>
    <col min="7682" max="7682" width="12.1796875" customWidth="1"/>
    <col min="7683" max="7683" width="12.453125" customWidth="1"/>
    <col min="7684" max="7684" width="10.7265625" customWidth="1"/>
    <col min="7685" max="7685" width="11.1796875" customWidth="1"/>
    <col min="7686" max="7687" width="10.1796875" bestFit="1" customWidth="1"/>
    <col min="7937" max="7937" width="46.453125" customWidth="1"/>
    <col min="7938" max="7938" width="12.1796875" customWidth="1"/>
    <col min="7939" max="7939" width="12.453125" customWidth="1"/>
    <col min="7940" max="7940" width="10.7265625" customWidth="1"/>
    <col min="7941" max="7941" width="11.1796875" customWidth="1"/>
    <col min="7942" max="7943" width="10.1796875" bestFit="1" customWidth="1"/>
    <col min="8193" max="8193" width="46.453125" customWidth="1"/>
    <col min="8194" max="8194" width="12.1796875" customWidth="1"/>
    <col min="8195" max="8195" width="12.453125" customWidth="1"/>
    <col min="8196" max="8196" width="10.7265625" customWidth="1"/>
    <col min="8197" max="8197" width="11.1796875" customWidth="1"/>
    <col min="8198" max="8199" width="10.1796875" bestFit="1" customWidth="1"/>
    <col min="8449" max="8449" width="46.453125" customWidth="1"/>
    <col min="8450" max="8450" width="12.1796875" customWidth="1"/>
    <col min="8451" max="8451" width="12.453125" customWidth="1"/>
    <col min="8452" max="8452" width="10.7265625" customWidth="1"/>
    <col min="8453" max="8453" width="11.1796875" customWidth="1"/>
    <col min="8454" max="8455" width="10.1796875" bestFit="1" customWidth="1"/>
    <col min="8705" max="8705" width="46.453125" customWidth="1"/>
    <col min="8706" max="8706" width="12.1796875" customWidth="1"/>
    <col min="8707" max="8707" width="12.453125" customWidth="1"/>
    <col min="8708" max="8708" width="10.7265625" customWidth="1"/>
    <col min="8709" max="8709" width="11.1796875" customWidth="1"/>
    <col min="8710" max="8711" width="10.1796875" bestFit="1" customWidth="1"/>
    <col min="8961" max="8961" width="46.453125" customWidth="1"/>
    <col min="8962" max="8962" width="12.1796875" customWidth="1"/>
    <col min="8963" max="8963" width="12.453125" customWidth="1"/>
    <col min="8964" max="8964" width="10.7265625" customWidth="1"/>
    <col min="8965" max="8965" width="11.1796875" customWidth="1"/>
    <col min="8966" max="8967" width="10.1796875" bestFit="1" customWidth="1"/>
    <col min="9217" max="9217" width="46.453125" customWidth="1"/>
    <col min="9218" max="9218" width="12.1796875" customWidth="1"/>
    <col min="9219" max="9219" width="12.453125" customWidth="1"/>
    <col min="9220" max="9220" width="10.7265625" customWidth="1"/>
    <col min="9221" max="9221" width="11.1796875" customWidth="1"/>
    <col min="9222" max="9223" width="10.1796875" bestFit="1" customWidth="1"/>
    <col min="9473" max="9473" width="46.453125" customWidth="1"/>
    <col min="9474" max="9474" width="12.1796875" customWidth="1"/>
    <col min="9475" max="9475" width="12.453125" customWidth="1"/>
    <col min="9476" max="9476" width="10.7265625" customWidth="1"/>
    <col min="9477" max="9477" width="11.1796875" customWidth="1"/>
    <col min="9478" max="9479" width="10.1796875" bestFit="1" customWidth="1"/>
    <col min="9729" max="9729" width="46.453125" customWidth="1"/>
    <col min="9730" max="9730" width="12.1796875" customWidth="1"/>
    <col min="9731" max="9731" width="12.453125" customWidth="1"/>
    <col min="9732" max="9732" width="10.7265625" customWidth="1"/>
    <col min="9733" max="9733" width="11.1796875" customWidth="1"/>
    <col min="9734" max="9735" width="10.1796875" bestFit="1" customWidth="1"/>
    <col min="9985" max="9985" width="46.453125" customWidth="1"/>
    <col min="9986" max="9986" width="12.1796875" customWidth="1"/>
    <col min="9987" max="9987" width="12.453125" customWidth="1"/>
    <col min="9988" max="9988" width="10.7265625" customWidth="1"/>
    <col min="9989" max="9989" width="11.1796875" customWidth="1"/>
    <col min="9990" max="9991" width="10.1796875" bestFit="1" customWidth="1"/>
    <col min="10241" max="10241" width="46.453125" customWidth="1"/>
    <col min="10242" max="10242" width="12.1796875" customWidth="1"/>
    <col min="10243" max="10243" width="12.453125" customWidth="1"/>
    <col min="10244" max="10244" width="10.7265625" customWidth="1"/>
    <col min="10245" max="10245" width="11.1796875" customWidth="1"/>
    <col min="10246" max="10247" width="10.1796875" bestFit="1" customWidth="1"/>
    <col min="10497" max="10497" width="46.453125" customWidth="1"/>
    <col min="10498" max="10498" width="12.1796875" customWidth="1"/>
    <col min="10499" max="10499" width="12.453125" customWidth="1"/>
    <col min="10500" max="10500" width="10.7265625" customWidth="1"/>
    <col min="10501" max="10501" width="11.1796875" customWidth="1"/>
    <col min="10502" max="10503" width="10.1796875" bestFit="1" customWidth="1"/>
    <col min="10753" max="10753" width="46.453125" customWidth="1"/>
    <col min="10754" max="10754" width="12.1796875" customWidth="1"/>
    <col min="10755" max="10755" width="12.453125" customWidth="1"/>
    <col min="10756" max="10756" width="10.7265625" customWidth="1"/>
    <col min="10757" max="10757" width="11.1796875" customWidth="1"/>
    <col min="10758" max="10759" width="10.1796875" bestFit="1" customWidth="1"/>
    <col min="11009" max="11009" width="46.453125" customWidth="1"/>
    <col min="11010" max="11010" width="12.1796875" customWidth="1"/>
    <col min="11011" max="11011" width="12.453125" customWidth="1"/>
    <col min="11012" max="11012" width="10.7265625" customWidth="1"/>
    <col min="11013" max="11013" width="11.1796875" customWidth="1"/>
    <col min="11014" max="11015" width="10.1796875" bestFit="1" customWidth="1"/>
    <col min="11265" max="11265" width="46.453125" customWidth="1"/>
    <col min="11266" max="11266" width="12.1796875" customWidth="1"/>
    <col min="11267" max="11267" width="12.453125" customWidth="1"/>
    <col min="11268" max="11268" width="10.7265625" customWidth="1"/>
    <col min="11269" max="11269" width="11.1796875" customWidth="1"/>
    <col min="11270" max="11271" width="10.1796875" bestFit="1" customWidth="1"/>
    <col min="11521" max="11521" width="46.453125" customWidth="1"/>
    <col min="11522" max="11522" width="12.1796875" customWidth="1"/>
    <col min="11523" max="11523" width="12.453125" customWidth="1"/>
    <col min="11524" max="11524" width="10.7265625" customWidth="1"/>
    <col min="11525" max="11525" width="11.1796875" customWidth="1"/>
    <col min="11526" max="11527" width="10.1796875" bestFit="1" customWidth="1"/>
    <col min="11777" max="11777" width="46.453125" customWidth="1"/>
    <col min="11778" max="11778" width="12.1796875" customWidth="1"/>
    <col min="11779" max="11779" width="12.453125" customWidth="1"/>
    <col min="11780" max="11780" width="10.7265625" customWidth="1"/>
    <col min="11781" max="11781" width="11.1796875" customWidth="1"/>
    <col min="11782" max="11783" width="10.1796875" bestFit="1" customWidth="1"/>
    <col min="12033" max="12033" width="46.453125" customWidth="1"/>
    <col min="12034" max="12034" width="12.1796875" customWidth="1"/>
    <col min="12035" max="12035" width="12.453125" customWidth="1"/>
    <col min="12036" max="12036" width="10.7265625" customWidth="1"/>
    <col min="12037" max="12037" width="11.1796875" customWidth="1"/>
    <col min="12038" max="12039" width="10.1796875" bestFit="1" customWidth="1"/>
    <col min="12289" max="12289" width="46.453125" customWidth="1"/>
    <col min="12290" max="12290" width="12.1796875" customWidth="1"/>
    <col min="12291" max="12291" width="12.453125" customWidth="1"/>
    <col min="12292" max="12292" width="10.7265625" customWidth="1"/>
    <col min="12293" max="12293" width="11.1796875" customWidth="1"/>
    <col min="12294" max="12295" width="10.1796875" bestFit="1" customWidth="1"/>
    <col min="12545" max="12545" width="46.453125" customWidth="1"/>
    <col min="12546" max="12546" width="12.1796875" customWidth="1"/>
    <col min="12547" max="12547" width="12.453125" customWidth="1"/>
    <col min="12548" max="12548" width="10.7265625" customWidth="1"/>
    <col min="12549" max="12549" width="11.1796875" customWidth="1"/>
    <col min="12550" max="12551" width="10.1796875" bestFit="1" customWidth="1"/>
    <col min="12801" max="12801" width="46.453125" customWidth="1"/>
    <col min="12802" max="12802" width="12.1796875" customWidth="1"/>
    <col min="12803" max="12803" width="12.453125" customWidth="1"/>
    <col min="12804" max="12804" width="10.7265625" customWidth="1"/>
    <col min="12805" max="12805" width="11.1796875" customWidth="1"/>
    <col min="12806" max="12807" width="10.1796875" bestFit="1" customWidth="1"/>
    <col min="13057" max="13057" width="46.453125" customWidth="1"/>
    <col min="13058" max="13058" width="12.1796875" customWidth="1"/>
    <col min="13059" max="13059" width="12.453125" customWidth="1"/>
    <col min="13060" max="13060" width="10.7265625" customWidth="1"/>
    <col min="13061" max="13061" width="11.1796875" customWidth="1"/>
    <col min="13062" max="13063" width="10.1796875" bestFit="1" customWidth="1"/>
    <col min="13313" max="13313" width="46.453125" customWidth="1"/>
    <col min="13314" max="13314" width="12.1796875" customWidth="1"/>
    <col min="13315" max="13315" width="12.453125" customWidth="1"/>
    <col min="13316" max="13316" width="10.7265625" customWidth="1"/>
    <col min="13317" max="13317" width="11.1796875" customWidth="1"/>
    <col min="13318" max="13319" width="10.1796875" bestFit="1" customWidth="1"/>
    <col min="13569" max="13569" width="46.453125" customWidth="1"/>
    <col min="13570" max="13570" width="12.1796875" customWidth="1"/>
    <col min="13571" max="13571" width="12.453125" customWidth="1"/>
    <col min="13572" max="13572" width="10.7265625" customWidth="1"/>
    <col min="13573" max="13573" width="11.1796875" customWidth="1"/>
    <col min="13574" max="13575" width="10.1796875" bestFit="1" customWidth="1"/>
    <col min="13825" max="13825" width="46.453125" customWidth="1"/>
    <col min="13826" max="13826" width="12.1796875" customWidth="1"/>
    <col min="13827" max="13827" width="12.453125" customWidth="1"/>
    <col min="13828" max="13828" width="10.7265625" customWidth="1"/>
    <col min="13829" max="13829" width="11.1796875" customWidth="1"/>
    <col min="13830" max="13831" width="10.1796875" bestFit="1" customWidth="1"/>
    <col min="14081" max="14081" width="46.453125" customWidth="1"/>
    <col min="14082" max="14082" width="12.1796875" customWidth="1"/>
    <col min="14083" max="14083" width="12.453125" customWidth="1"/>
    <col min="14084" max="14084" width="10.7265625" customWidth="1"/>
    <col min="14085" max="14085" width="11.1796875" customWidth="1"/>
    <col min="14086" max="14087" width="10.1796875" bestFit="1" customWidth="1"/>
    <col min="14337" max="14337" width="46.453125" customWidth="1"/>
    <col min="14338" max="14338" width="12.1796875" customWidth="1"/>
    <col min="14339" max="14339" width="12.453125" customWidth="1"/>
    <col min="14340" max="14340" width="10.7265625" customWidth="1"/>
    <col min="14341" max="14341" width="11.1796875" customWidth="1"/>
    <col min="14342" max="14343" width="10.1796875" bestFit="1" customWidth="1"/>
    <col min="14593" max="14593" width="46.453125" customWidth="1"/>
    <col min="14594" max="14594" width="12.1796875" customWidth="1"/>
    <col min="14595" max="14595" width="12.453125" customWidth="1"/>
    <col min="14596" max="14596" width="10.7265625" customWidth="1"/>
    <col min="14597" max="14597" width="11.1796875" customWidth="1"/>
    <col min="14598" max="14599" width="10.1796875" bestFit="1" customWidth="1"/>
    <col min="14849" max="14849" width="46.453125" customWidth="1"/>
    <col min="14850" max="14850" width="12.1796875" customWidth="1"/>
    <col min="14851" max="14851" width="12.453125" customWidth="1"/>
    <col min="14852" max="14852" width="10.7265625" customWidth="1"/>
    <col min="14853" max="14853" width="11.1796875" customWidth="1"/>
    <col min="14854" max="14855" width="10.1796875" bestFit="1" customWidth="1"/>
    <col min="15105" max="15105" width="46.453125" customWidth="1"/>
    <col min="15106" max="15106" width="12.1796875" customWidth="1"/>
    <col min="15107" max="15107" width="12.453125" customWidth="1"/>
    <col min="15108" max="15108" width="10.7265625" customWidth="1"/>
    <col min="15109" max="15109" width="11.1796875" customWidth="1"/>
    <col min="15110" max="15111" width="10.1796875" bestFit="1" customWidth="1"/>
    <col min="15361" max="15361" width="46.453125" customWidth="1"/>
    <col min="15362" max="15362" width="12.1796875" customWidth="1"/>
    <col min="15363" max="15363" width="12.453125" customWidth="1"/>
    <col min="15364" max="15364" width="10.7265625" customWidth="1"/>
    <col min="15365" max="15365" width="11.1796875" customWidth="1"/>
    <col min="15366" max="15367" width="10.1796875" bestFit="1" customWidth="1"/>
    <col min="15617" max="15617" width="46.453125" customWidth="1"/>
    <col min="15618" max="15618" width="12.1796875" customWidth="1"/>
    <col min="15619" max="15619" width="12.453125" customWidth="1"/>
    <col min="15620" max="15620" width="10.7265625" customWidth="1"/>
    <col min="15621" max="15621" width="11.1796875" customWidth="1"/>
    <col min="15622" max="15623" width="10.1796875" bestFit="1" customWidth="1"/>
    <col min="15873" max="15873" width="46.453125" customWidth="1"/>
    <col min="15874" max="15874" width="12.1796875" customWidth="1"/>
    <col min="15875" max="15875" width="12.453125" customWidth="1"/>
    <col min="15876" max="15876" width="10.7265625" customWidth="1"/>
    <col min="15877" max="15877" width="11.1796875" customWidth="1"/>
    <col min="15878" max="15879" width="10.1796875" bestFit="1" customWidth="1"/>
    <col min="16129" max="16129" width="46.453125" customWidth="1"/>
    <col min="16130" max="16130" width="12.1796875" customWidth="1"/>
    <col min="16131" max="16131" width="12.453125" customWidth="1"/>
    <col min="16132" max="16132" width="10.7265625" customWidth="1"/>
    <col min="16133" max="16133" width="11.1796875" customWidth="1"/>
    <col min="16134" max="16135" width="10.1796875" bestFit="1" customWidth="1"/>
  </cols>
  <sheetData>
    <row r="1" spans="1:7" ht="13" x14ac:dyDescent="0.3">
      <c r="A1" s="132" t="s">
        <v>204</v>
      </c>
    </row>
    <row r="2" spans="1:7" x14ac:dyDescent="0.25">
      <c r="A2" s="102" t="s">
        <v>203</v>
      </c>
    </row>
    <row r="4" spans="1:7" x14ac:dyDescent="0.25">
      <c r="A4" t="s">
        <v>106</v>
      </c>
      <c r="C4" s="118" t="s">
        <v>107</v>
      </c>
    </row>
    <row r="5" spans="1:7" x14ac:dyDescent="0.25">
      <c r="A5" t="s">
        <v>108</v>
      </c>
      <c r="B5" s="102" t="s">
        <v>205</v>
      </c>
      <c r="C5" s="40" t="s">
        <v>109</v>
      </c>
      <c r="D5" s="40" t="s">
        <v>110</v>
      </c>
      <c r="E5" s="40" t="s">
        <v>111</v>
      </c>
      <c r="F5" s="40" t="s">
        <v>112</v>
      </c>
      <c r="G5" s="40" t="s">
        <v>113</v>
      </c>
    </row>
    <row r="6" spans="1:7" x14ac:dyDescent="0.25">
      <c r="A6" s="102" t="s">
        <v>212</v>
      </c>
      <c r="B6" s="119">
        <v>4269.54</v>
      </c>
      <c r="C6" s="119"/>
      <c r="D6" s="119"/>
      <c r="E6" s="119"/>
    </row>
    <row r="7" spans="1:7" x14ac:dyDescent="0.25">
      <c r="A7" s="102" t="s">
        <v>213</v>
      </c>
      <c r="B7" s="120">
        <v>4252.55</v>
      </c>
      <c r="C7" s="119"/>
      <c r="D7" s="119"/>
      <c r="E7" s="119"/>
    </row>
    <row r="8" spans="1:7" x14ac:dyDescent="0.25">
      <c r="B8" s="175">
        <f>SUM(B6:B7)</f>
        <v>8522.09</v>
      </c>
      <c r="C8" s="175">
        <f>B8*1.02</f>
        <v>8692.5318000000007</v>
      </c>
      <c r="D8" s="175">
        <f>C8*1.02</f>
        <v>8866.3824360000017</v>
      </c>
      <c r="E8" s="175">
        <f>D8*1.02</f>
        <v>9043.7100847200018</v>
      </c>
      <c r="F8" s="121">
        <f>E8*1.02</f>
        <v>9224.5842864144015</v>
      </c>
      <c r="G8" s="121">
        <f>F8*1.02</f>
        <v>9409.0759721426894</v>
      </c>
    </row>
    <row r="9" spans="1:7" x14ac:dyDescent="0.25">
      <c r="B9" s="119"/>
      <c r="C9" s="119"/>
      <c r="D9" s="119"/>
      <c r="E9" s="119"/>
    </row>
    <row r="10" spans="1:7" x14ac:dyDescent="0.25">
      <c r="A10" t="s">
        <v>114</v>
      </c>
      <c r="B10" s="119"/>
      <c r="C10" s="119"/>
      <c r="D10" s="119"/>
      <c r="E10" s="119"/>
    </row>
    <row r="11" spans="1:7" ht="13" x14ac:dyDescent="0.3">
      <c r="A11" s="102" t="s">
        <v>214</v>
      </c>
      <c r="B11" s="122" t="s">
        <v>6</v>
      </c>
      <c r="C11" s="122"/>
      <c r="D11" s="119"/>
      <c r="E11" s="119"/>
    </row>
    <row r="12" spans="1:7" x14ac:dyDescent="0.25">
      <c r="B12" s="119"/>
      <c r="C12" s="119"/>
      <c r="D12" s="119"/>
      <c r="E12" s="119"/>
    </row>
    <row r="13" spans="1:7" x14ac:dyDescent="0.25">
      <c r="B13" s="119"/>
      <c r="C13" s="119"/>
      <c r="D13" s="119"/>
      <c r="E13" s="119"/>
    </row>
    <row r="14" spans="1:7" x14ac:dyDescent="0.25">
      <c r="A14" t="s">
        <v>115</v>
      </c>
      <c r="B14" s="119"/>
      <c r="C14" s="118" t="s">
        <v>107</v>
      </c>
      <c r="D14" s="119"/>
      <c r="E14" s="119"/>
    </row>
    <row r="15" spans="1:7" x14ac:dyDescent="0.25">
      <c r="A15" t="s">
        <v>108</v>
      </c>
      <c r="B15" s="102" t="s">
        <v>206</v>
      </c>
      <c r="C15" s="40" t="s">
        <v>109</v>
      </c>
      <c r="D15" s="40" t="s">
        <v>110</v>
      </c>
      <c r="E15" s="40" t="s">
        <v>111</v>
      </c>
      <c r="F15" s="40" t="s">
        <v>112</v>
      </c>
      <c r="G15" s="40" t="s">
        <v>113</v>
      </c>
    </row>
    <row r="16" spans="1:7" x14ac:dyDescent="0.25">
      <c r="A16" s="102" t="s">
        <v>212</v>
      </c>
      <c r="B16" s="119">
        <v>4788.54</v>
      </c>
      <c r="C16" s="119"/>
      <c r="D16" s="119"/>
      <c r="E16" s="119"/>
    </row>
    <row r="17" spans="1:7" x14ac:dyDescent="0.25">
      <c r="A17" s="102" t="s">
        <v>213</v>
      </c>
      <c r="B17" s="120">
        <v>4771.55</v>
      </c>
      <c r="C17" s="119"/>
      <c r="D17" s="119"/>
      <c r="E17" s="119"/>
      <c r="F17" t="s">
        <v>6</v>
      </c>
    </row>
    <row r="18" spans="1:7" x14ac:dyDescent="0.25">
      <c r="B18" s="176">
        <f>SUM(B16:B17)</f>
        <v>9560.09</v>
      </c>
      <c r="C18" s="176">
        <f>B18*1.02</f>
        <v>9751.2918000000009</v>
      </c>
      <c r="D18" s="176">
        <f>C18*1.02</f>
        <v>9946.3176360000016</v>
      </c>
      <c r="E18" s="176">
        <f>D18*1.02</f>
        <v>10145.243988720002</v>
      </c>
      <c r="F18" s="176">
        <f>E18*1.02</f>
        <v>10348.148868494402</v>
      </c>
      <c r="G18" s="176">
        <f>F18*1.02</f>
        <v>10555.11184586429</v>
      </c>
    </row>
    <row r="19" spans="1:7" x14ac:dyDescent="0.25">
      <c r="B19" s="176"/>
      <c r="C19" s="176"/>
      <c r="D19" s="176"/>
      <c r="E19" s="176"/>
      <c r="F19" s="123"/>
      <c r="G19" s="123"/>
    </row>
    <row r="20" spans="1:7" x14ac:dyDescent="0.25">
      <c r="A20" t="s">
        <v>116</v>
      </c>
      <c r="B20" s="124" t="s">
        <v>117</v>
      </c>
      <c r="C20" s="124" t="s">
        <v>117</v>
      </c>
      <c r="D20" s="124" t="s">
        <v>117</v>
      </c>
      <c r="E20" s="124" t="s">
        <v>117</v>
      </c>
      <c r="F20" s="124" t="s">
        <v>117</v>
      </c>
      <c r="G20" s="124" t="s">
        <v>117</v>
      </c>
    </row>
    <row r="21" spans="1:7" x14ac:dyDescent="0.25">
      <c r="A21" t="s">
        <v>118</v>
      </c>
      <c r="B21" s="176">
        <f t="shared" ref="B21:G21" si="0">270*12</f>
        <v>3240</v>
      </c>
      <c r="C21" s="176">
        <f t="shared" si="0"/>
        <v>3240</v>
      </c>
      <c r="D21" s="176">
        <f t="shared" si="0"/>
        <v>3240</v>
      </c>
      <c r="E21" s="176">
        <f t="shared" si="0"/>
        <v>3240</v>
      </c>
      <c r="F21" s="176">
        <f t="shared" si="0"/>
        <v>3240</v>
      </c>
      <c r="G21" s="176">
        <f t="shared" si="0"/>
        <v>3240</v>
      </c>
    </row>
    <row r="22" spans="1:7" x14ac:dyDescent="0.25">
      <c r="B22" s="124" t="s">
        <v>117</v>
      </c>
      <c r="C22" s="124" t="s">
        <v>117</v>
      </c>
      <c r="D22" s="124" t="s">
        <v>117</v>
      </c>
      <c r="E22" s="124" t="s">
        <v>117</v>
      </c>
      <c r="F22" s="124" t="s">
        <v>117</v>
      </c>
      <c r="G22" s="124" t="s">
        <v>117</v>
      </c>
    </row>
    <row r="23" spans="1:7" x14ac:dyDescent="0.25">
      <c r="A23" s="125" t="s">
        <v>119</v>
      </c>
      <c r="B23" s="175">
        <v>3000</v>
      </c>
      <c r="C23" s="175">
        <v>3000</v>
      </c>
      <c r="D23" s="175">
        <v>3000</v>
      </c>
      <c r="E23" s="175">
        <v>3000</v>
      </c>
      <c r="F23" s="175">
        <v>3000</v>
      </c>
      <c r="G23" s="175">
        <v>3000</v>
      </c>
    </row>
    <row r="24" spans="1:7" x14ac:dyDescent="0.25">
      <c r="B24" s="119"/>
      <c r="C24" s="119"/>
      <c r="D24" s="119"/>
      <c r="E24" s="119"/>
    </row>
    <row r="25" spans="1:7" ht="13" x14ac:dyDescent="0.3">
      <c r="A25" s="126" t="s">
        <v>120</v>
      </c>
      <c r="B25" s="175">
        <f t="shared" ref="B25:G25" si="1">B8+B23</f>
        <v>11522.09</v>
      </c>
      <c r="C25" s="175">
        <f t="shared" si="1"/>
        <v>11692.531800000001</v>
      </c>
      <c r="D25" s="175">
        <f t="shared" si="1"/>
        <v>11866.382436000002</v>
      </c>
      <c r="E25" s="175">
        <f t="shared" si="1"/>
        <v>12043.710084720002</v>
      </c>
      <c r="F25" s="175">
        <f t="shared" si="1"/>
        <v>12224.584286414402</v>
      </c>
      <c r="G25" s="175">
        <f t="shared" si="1"/>
        <v>12409.075972142689</v>
      </c>
    </row>
    <row r="26" spans="1:7" ht="13" x14ac:dyDescent="0.3">
      <c r="A26" s="126" t="s">
        <v>121</v>
      </c>
      <c r="B26" s="127">
        <f t="shared" ref="B26:G26" si="2">B18+B21+B23</f>
        <v>15800.09</v>
      </c>
      <c r="C26" s="127">
        <f t="shared" si="2"/>
        <v>15991.291800000001</v>
      </c>
      <c r="D26" s="127">
        <f t="shared" si="2"/>
        <v>16186.317636000002</v>
      </c>
      <c r="E26" s="127">
        <f t="shared" si="2"/>
        <v>16385.243988720002</v>
      </c>
      <c r="F26" s="127">
        <f t="shared" si="2"/>
        <v>16588.148868494402</v>
      </c>
      <c r="G26" s="127">
        <f t="shared" si="2"/>
        <v>16795.111845864289</v>
      </c>
    </row>
    <row r="29" spans="1:7" hidden="1" x14ac:dyDescent="0.25">
      <c r="A29" s="101"/>
    </row>
    <row r="30" spans="1:7" hidden="1" x14ac:dyDescent="0.25">
      <c r="A30" s="101"/>
      <c r="C30" s="128"/>
      <c r="D30" s="128"/>
      <c r="E30" s="128"/>
      <c r="F30" s="128"/>
      <c r="G30" s="128"/>
    </row>
    <row r="31" spans="1:7" hidden="1" x14ac:dyDescent="0.25">
      <c r="A31" s="101"/>
      <c r="C31" s="129"/>
      <c r="D31" s="129"/>
      <c r="E31" s="129"/>
      <c r="F31" s="129"/>
      <c r="G31" s="129"/>
    </row>
    <row r="32" spans="1:7" hidden="1" x14ac:dyDescent="0.25">
      <c r="A32" s="101"/>
      <c r="C32" s="130"/>
      <c r="D32" s="130"/>
      <c r="E32" s="130"/>
      <c r="F32" s="130"/>
      <c r="G32" s="130"/>
    </row>
    <row r="33" spans="1:7" hidden="1" x14ac:dyDescent="0.25">
      <c r="C33" s="129"/>
      <c r="D33" s="129"/>
      <c r="E33" s="129"/>
      <c r="F33" s="129"/>
      <c r="G33" s="129"/>
    </row>
    <row r="34" spans="1:7" hidden="1" x14ac:dyDescent="0.25"/>
    <row r="35" spans="1:7" hidden="1" x14ac:dyDescent="0.25">
      <c r="A35" s="101"/>
    </row>
    <row r="36" spans="1:7" hidden="1" x14ac:dyDescent="0.25">
      <c r="A36" s="101"/>
      <c r="C36" s="128"/>
      <c r="D36" s="128"/>
      <c r="E36" s="128"/>
      <c r="F36" s="128"/>
      <c r="G36" s="128"/>
    </row>
    <row r="37" spans="1:7" hidden="1" x14ac:dyDescent="0.25">
      <c r="A37" s="101"/>
      <c r="C37" s="129"/>
      <c r="D37" s="129"/>
      <c r="E37" s="129"/>
      <c r="F37" s="129"/>
      <c r="G37" s="129"/>
    </row>
    <row r="38" spans="1:7" hidden="1" x14ac:dyDescent="0.25">
      <c r="A38" s="101"/>
      <c r="C38" s="130"/>
      <c r="D38" s="130"/>
      <c r="E38" s="130"/>
      <c r="F38" s="130"/>
      <c r="G38" s="130"/>
    </row>
    <row r="39" spans="1:7" hidden="1" x14ac:dyDescent="0.25">
      <c r="C39" s="129"/>
      <c r="D39" s="129"/>
      <c r="E39" s="129"/>
      <c r="F39" s="129"/>
      <c r="G39" s="129"/>
    </row>
    <row r="42" spans="1:7" x14ac:dyDescent="0.25">
      <c r="A42" s="237" t="s">
        <v>207</v>
      </c>
      <c r="B42" s="194"/>
      <c r="C42" s="194"/>
      <c r="D42" s="194"/>
    </row>
    <row r="43" spans="1:7" x14ac:dyDescent="0.25">
      <c r="A43" s="237" t="s">
        <v>208</v>
      </c>
      <c r="B43" s="194"/>
      <c r="C43" s="194"/>
      <c r="F43" s="131"/>
      <c r="G43" s="102"/>
    </row>
    <row r="44" spans="1:7" ht="21" customHeight="1" x14ac:dyDescent="0.25">
      <c r="A44" s="237" t="s">
        <v>211</v>
      </c>
      <c r="B44" s="194"/>
      <c r="C44" s="194"/>
      <c r="F44" s="131"/>
      <c r="G44" s="102"/>
    </row>
    <row r="45" spans="1:7" ht="27.75" customHeight="1" x14ac:dyDescent="0.25">
      <c r="A45" s="237" t="s">
        <v>209</v>
      </c>
      <c r="B45" s="194"/>
      <c r="C45" s="194"/>
    </row>
    <row r="46" spans="1:7" x14ac:dyDescent="0.25">
      <c r="A46" s="186" t="s">
        <v>210</v>
      </c>
    </row>
  </sheetData>
  <mergeCells count="4">
    <mergeCell ref="A42:D42"/>
    <mergeCell ref="A43:C43"/>
    <mergeCell ref="A44:C44"/>
    <mergeCell ref="A45:C4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2F09D2ED561043865C74DDCEEEF73E" ma:contentTypeVersion="13" ma:contentTypeDescription="Create a new document." ma:contentTypeScope="" ma:versionID="f01aae5f5414859995ce7d2d34e7a1cc">
  <xsd:schema xmlns:xsd="http://www.w3.org/2001/XMLSchema" xmlns:xs="http://www.w3.org/2001/XMLSchema" xmlns:p="http://schemas.microsoft.com/office/2006/metadata/properties" xmlns:ns3="c11b828f-adab-4e66-a84e-84e9eef72801" xmlns:ns4="7615dcb7-5d6e-408f-ba51-1cf8282e71e5" targetNamespace="http://schemas.microsoft.com/office/2006/metadata/properties" ma:root="true" ma:fieldsID="89c9cc4c9db81893f6341d92fa85fced" ns3:_="" ns4:_="">
    <xsd:import namespace="c11b828f-adab-4e66-a84e-84e9eef72801"/>
    <xsd:import namespace="7615dcb7-5d6e-408f-ba51-1cf8282e71e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b828f-adab-4e66-a84e-84e9eef728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15dcb7-5d6e-408f-ba51-1cf8282e71e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E475F7-922D-450A-A39C-DB391D33DB6A}">
  <ds:schemaRefs>
    <ds:schemaRef ds:uri="http://schemas.microsoft.com/sharepoint/v3/contenttype/forms"/>
  </ds:schemaRefs>
</ds:datastoreItem>
</file>

<file path=customXml/itemProps2.xml><?xml version="1.0" encoding="utf-8"?>
<ds:datastoreItem xmlns:ds="http://schemas.openxmlformats.org/officeDocument/2006/customXml" ds:itemID="{97BB22D1-B213-4517-BD46-979F16CE6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b828f-adab-4e66-a84e-84e9eef72801"/>
    <ds:schemaRef ds:uri="7615dcb7-5d6e-408f-ba51-1cf8282e7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69AA5D-651E-49E3-9E8F-21B3DA22F59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Fringe Benefits Details</vt:lpstr>
      <vt:lpstr>Student Pay Ranges</vt:lpstr>
      <vt:lpstr>Tuition and Fees 2025-2026</vt:lpstr>
    </vt:vector>
  </TitlesOfParts>
  <Company>San Bernardino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mgillesp</dc:creator>
  <cp:lastModifiedBy>Tanya Valery</cp:lastModifiedBy>
  <cp:lastPrinted>2017-01-24T21:21:20Z</cp:lastPrinted>
  <dcterms:created xsi:type="dcterms:W3CDTF">2002-10-04T20:22:46Z</dcterms:created>
  <dcterms:modified xsi:type="dcterms:W3CDTF">2025-07-24T17:16:53Z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0x010100842F09D2ED561043865C74DDCEEEF73E</vt:lpwstr>
  </property>
</Properties>
</file>